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inesm\Desktop\OEm\Teletrabalho\Relatórios\Relatório 2024\"/>
    </mc:Choice>
  </mc:AlternateContent>
  <xr:revisionPtr revIDLastSave="0" documentId="13_ncr:1_{48ADD898-3A6D-4A0F-9364-B4471A401961}" xr6:coauthVersionLast="47" xr6:coauthVersionMax="47" xr10:uidLastSave="{00000000-0000-0000-0000-000000000000}"/>
  <bookViews>
    <workbookView xWindow="-108" yWindow="-108" windowWidth="23256" windowHeight="12456" tabRatio="873" xr2:uid="{00000000-000D-0000-FFFF-FFFF00000000}"/>
  </bookViews>
  <sheets>
    <sheet name="Índice" sheetId="11" r:id="rId1"/>
    <sheet name="Quadro 4.1" sheetId="7" r:id="rId2"/>
    <sheet name="Quadro 4.2" sheetId="6" r:id="rId3"/>
    <sheet name="Quadro 4.3" sheetId="8" r:id="rId4"/>
    <sheet name="Quadro 4.4" sheetId="10" r:id="rId5"/>
    <sheet name="Quadro 4.5" sheetId="2" r:id="rId6"/>
    <sheet name="Gráfico 4.1" sheetId="12" r:id="rId7"/>
    <sheet name="Gráfico 4.2" sheetId="13" r:id="rId8"/>
    <sheet name="Gráfico 4.3" sheetId="14" r:id="rId9"/>
    <sheet name="Gráfico 4.4" sheetId="17" r:id="rId10"/>
    <sheet name="Gráfico 4.5" sheetId="15" r:id="rId11"/>
    <sheet name="Gráfico 4.6" sheetId="16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" l="1"/>
  <c r="E41" i="2"/>
  <c r="E42" i="2"/>
  <c r="E43" i="2"/>
  <c r="E44" i="2"/>
  <c r="E45" i="2"/>
  <c r="E46" i="2"/>
  <c r="E47" i="2"/>
  <c r="E48" i="2"/>
  <c r="E49" i="2"/>
  <c r="E50" i="2"/>
  <c r="E51" i="2"/>
  <c r="E52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5" i="2"/>
  <c r="E76" i="2"/>
  <c r="E77" i="2"/>
  <c r="E78" i="2"/>
  <c r="E79" i="2"/>
  <c r="E80" i="2"/>
  <c r="E82" i="2"/>
  <c r="Z6" i="10"/>
  <c r="Z7" i="10"/>
  <c r="Z8" i="10"/>
  <c r="Z9" i="10"/>
  <c r="Z10" i="10"/>
  <c r="Z11" i="10"/>
  <c r="Z12" i="10"/>
  <c r="Z13" i="10"/>
  <c r="Z14" i="10"/>
  <c r="Z15" i="10"/>
  <c r="Z16" i="10"/>
  <c r="Z17" i="10"/>
  <c r="Z18" i="10"/>
  <c r="Z19" i="10"/>
  <c r="Z5" i="10"/>
  <c r="Y5" i="10"/>
  <c r="G32" i="8"/>
  <c r="F32" i="8"/>
  <c r="E32" i="8"/>
  <c r="G31" i="8"/>
  <c r="F31" i="8"/>
  <c r="E31" i="8"/>
  <c r="G30" i="8" l="1"/>
  <c r="F30" i="8"/>
  <c r="E30" i="8"/>
  <c r="E39" i="2"/>
  <c r="E38" i="2"/>
  <c r="G29" i="8"/>
  <c r="F29" i="8"/>
  <c r="E29" i="8"/>
  <c r="Y17" i="10"/>
  <c r="G28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11" i="8"/>
  <c r="F6" i="8"/>
  <c r="F7" i="8"/>
  <c r="F8" i="8"/>
  <c r="F9" i="8"/>
  <c r="F10" i="8"/>
  <c r="F5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11" i="8"/>
  <c r="E6" i="8"/>
  <c r="E7" i="8"/>
  <c r="E8" i="8"/>
  <c r="E9" i="8"/>
  <c r="E10" i="8"/>
  <c r="E5" i="8"/>
  <c r="Y9" i="10" l="1"/>
  <c r="Y10" i="10"/>
  <c r="Y11" i="10"/>
  <c r="Y12" i="10"/>
  <c r="Y13" i="10"/>
  <c r="Y14" i="10"/>
  <c r="Y15" i="10"/>
  <c r="Y16" i="10"/>
  <c r="Y18" i="10"/>
  <c r="Y19" i="10"/>
  <c r="G27" i="8"/>
  <c r="E37" i="2" l="1"/>
  <c r="E36" i="2"/>
  <c r="G26" i="8" l="1"/>
  <c r="E4" i="2" l="1"/>
  <c r="E83" i="2" l="1"/>
  <c r="E35" i="2"/>
  <c r="E34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G25" i="8" l="1"/>
  <c r="Y8" i="10" l="1"/>
  <c r="Y7" i="10"/>
  <c r="Y6" i="10"/>
  <c r="B4" i="11" l="1"/>
  <c r="G23" i="8" l="1"/>
  <c r="E9" i="11" l="1"/>
  <c r="E8" i="11"/>
  <c r="E7" i="11"/>
  <c r="E6" i="11"/>
  <c r="E5" i="11"/>
  <c r="E4" i="11"/>
  <c r="B8" i="11"/>
  <c r="B7" i="11"/>
  <c r="B6" i="11"/>
  <c r="B5" i="11"/>
  <c r="C5" i="6" l="1"/>
  <c r="D5" i="6" s="1"/>
  <c r="G24" i="8" l="1"/>
  <c r="G22" i="8"/>
  <c r="G21" i="8"/>
  <c r="G20" i="8"/>
  <c r="G19" i="8"/>
  <c r="G18" i="8"/>
  <c r="G17" i="8"/>
  <c r="G16" i="8"/>
  <c r="G15" i="8"/>
  <c r="G13" i="8"/>
  <c r="G12" i="8"/>
  <c r="G11" i="8"/>
  <c r="G10" i="8"/>
  <c r="G9" i="8"/>
  <c r="G8" i="8"/>
  <c r="G7" i="8"/>
  <c r="G6" i="8"/>
  <c r="G5" i="8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E6" i="6" s="1"/>
  <c r="D4" i="6"/>
  <c r="E7" i="6" l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</calcChain>
</file>

<file path=xl/sharedStrings.xml><?xml version="1.0" encoding="utf-8"?>
<sst xmlns="http://schemas.openxmlformats.org/spreadsheetml/2006/main" count="424" uniqueCount="169">
  <si>
    <t>Remessas</t>
  </si>
  <si>
    <t>PIB</t>
  </si>
  <si>
    <t>África do Sul</t>
  </si>
  <si>
    <t>Alemanha</t>
  </si>
  <si>
    <t>..</t>
  </si>
  <si>
    <t>Angola</t>
  </si>
  <si>
    <t>Arábia Saudita</t>
  </si>
  <si>
    <t>Argélia</t>
  </si>
  <si>
    <t>Argentina</t>
  </si>
  <si>
    <t>Austrália</t>
  </si>
  <si>
    <t>Áustria</t>
  </si>
  <si>
    <t>Bangladesh</t>
  </si>
  <si>
    <t>Bélgica</t>
  </si>
  <si>
    <t>Brasil</t>
  </si>
  <si>
    <t>Bulgária</t>
  </si>
  <si>
    <t>Cabo Verde</t>
  </si>
  <si>
    <t>Canadá</t>
  </si>
  <si>
    <t>China</t>
  </si>
  <si>
    <t>Chipre</t>
  </si>
  <si>
    <t>Croácia</t>
  </si>
  <si>
    <t>Dinamarca</t>
  </si>
  <si>
    <t>Egito</t>
  </si>
  <si>
    <t>Emirados Árabes Unidos</t>
  </si>
  <si>
    <t>Eslováquia</t>
  </si>
  <si>
    <t>Eslovénia</t>
  </si>
  <si>
    <t>Espanha</t>
  </si>
  <si>
    <t>EUA</t>
  </si>
  <si>
    <t>Estónia</t>
  </si>
  <si>
    <t>Finlândia</t>
  </si>
  <si>
    <t>França</t>
  </si>
  <si>
    <t>Grécia</t>
  </si>
  <si>
    <t>Guatemala</t>
  </si>
  <si>
    <t>Guiné-Bissau</t>
  </si>
  <si>
    <t>Holanda</t>
  </si>
  <si>
    <t>Hungria</t>
  </si>
  <si>
    <t>Índia</t>
  </si>
  <si>
    <t>Irlanda</t>
  </si>
  <si>
    <t>Islândia</t>
  </si>
  <si>
    <t>Itália</t>
  </si>
  <si>
    <t>Japão</t>
  </si>
  <si>
    <t>Letónia</t>
  </si>
  <si>
    <t>Lituânia</t>
  </si>
  <si>
    <t>Luxemburgo</t>
  </si>
  <si>
    <t>Malta</t>
  </si>
  <si>
    <t>Marrocos</t>
  </si>
  <si>
    <t>México</t>
  </si>
  <si>
    <t>Moçambique</t>
  </si>
  <si>
    <t>Nepal</t>
  </si>
  <si>
    <t>Nigéria</t>
  </si>
  <si>
    <t>Noruega</t>
  </si>
  <si>
    <t>Nova Zelândia</t>
  </si>
  <si>
    <t>Polónia</t>
  </si>
  <si>
    <t>Portugal</t>
  </si>
  <si>
    <t>Reino Unido</t>
  </si>
  <si>
    <t>República Checa</t>
  </si>
  <si>
    <t>Roménia</t>
  </si>
  <si>
    <t>Rússia</t>
  </si>
  <si>
    <t>São Tomé e Príncipe</t>
  </si>
  <si>
    <t>Suécia</t>
  </si>
  <si>
    <t>Suíça</t>
  </si>
  <si>
    <t>Timor-Leste</t>
  </si>
  <si>
    <t>Turquia</t>
  </si>
  <si>
    <t>Ucrânia</t>
  </si>
  <si>
    <t>Venezuela</t>
  </si>
  <si>
    <t>OEm</t>
  </si>
  <si>
    <t>Atualizado em</t>
  </si>
  <si>
    <t>Fonte</t>
  </si>
  <si>
    <t>link</t>
  </si>
  <si>
    <t>Total</t>
  </si>
  <si>
    <t>PALOP</t>
  </si>
  <si>
    <t>República da Coreia</t>
  </si>
  <si>
    <t>OCDE</t>
  </si>
  <si>
    <t>Zona Euro (15)</t>
  </si>
  <si>
    <t>Ano</t>
  </si>
  <si>
    <t>Guiné Equatorial</t>
  </si>
  <si>
    <t>Macau</t>
  </si>
  <si>
    <t>Percentagem
acumulada</t>
  </si>
  <si>
    <t>País</t>
  </si>
  <si>
    <t>Remessas recebidas totais</t>
  </si>
  <si>
    <t>Remessas recebidas, principais países de origem</t>
  </si>
  <si>
    <t>Em percentagem das remessas recebidas totais</t>
  </si>
  <si>
    <t>Quadro elaborado pelo Observatório da Emigração, valores do Banco de Portugal.</t>
  </si>
  <si>
    <t>Quadro elaborado pelo Observatório da Emigração, valores do Banco de Portugal (remessas) e do Instituto Nacional de Estatística (PIB).</t>
  </si>
  <si>
    <t>Em milhares
de euros</t>
  </si>
  <si>
    <t>Evolução (2002=100)</t>
  </si>
  <si>
    <t>(milhares de euros, preços correntes)</t>
  </si>
  <si>
    <t>Remessas em percentagem 
do PIB</t>
  </si>
  <si>
    <t>Gráfico elaborado pelo Observatório da Emigração, valores da Banco de Portugal.</t>
  </si>
  <si>
    <t>Gráfico elaborado pelo Observatório da Emigração, valores do Banco de Portugal (remessas) 
e do Instituto Nacional de Estatística (PIB).</t>
  </si>
  <si>
    <t>Variação percentual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</si>
  <si>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</si>
  <si>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4 | As remessas dos emigrantes</t>
  </si>
  <si>
    <t>Valores anuais, milhares de euros, preços correntes</t>
  </si>
  <si>
    <t>El Salvador</t>
  </si>
  <si>
    <t>União Europeia (UE28)</t>
  </si>
  <si>
    <t>Nota</t>
  </si>
  <si>
    <t>Países com mais remessas em valor absoluto (dólares).</t>
  </si>
  <si>
    <t>Gráfico  elaborado pelo Observatório da Emigração, dados do Banco Mundial, World DataBank, World Development Indicators, Economic Policy &amp; Debt Series.</t>
  </si>
  <si>
    <t xml:space="preserve">Remessas recebidas
(milhares de dólares, EUA)
</t>
  </si>
  <si>
    <t>Remessas em percentagem do PIB</t>
  </si>
  <si>
    <t>Total de remessas mundiais</t>
  </si>
  <si>
    <t xml:space="preserve">Principais países de destino </t>
  </si>
  <si>
    <t>Colômbia</t>
  </si>
  <si>
    <t>Quadro elaborado pelo Observatório da Emigração, dados do Banco Mundial, World DataBank, World Development Indicators, Economic Policy &amp; Debt Series.</t>
  </si>
  <si>
    <t>Tunísia</t>
  </si>
  <si>
    <t xml:space="preserve">PIB
(milhares de dólares, EUA)
</t>
  </si>
  <si>
    <t>Honduras</t>
  </si>
  <si>
    <t>Filipinas</t>
  </si>
  <si>
    <t>Paquistão</t>
  </si>
  <si>
    <t>Vietname</t>
  </si>
  <si>
    <t>Indonésia</t>
  </si>
  <si>
    <t>Tailândia</t>
  </si>
  <si>
    <t>Líbano</t>
  </si>
  <si>
    <t>Coreia do Sul</t>
  </si>
  <si>
    <r>
      <t xml:space="preserve">ÍNDICE </t>
    </r>
    <r>
      <rPr>
        <b/>
        <sz val="8"/>
        <color rgb="FFC00000"/>
        <rFont val="Wingdings 3"/>
        <family val="1"/>
        <charset val="2"/>
      </rPr>
      <t>Ç</t>
    </r>
  </si>
  <si>
    <t>Uzbequistão</t>
  </si>
  <si>
    <t>Países Baixos</t>
  </si>
  <si>
    <t>O valor do PIB em 2021 é provisório.</t>
  </si>
  <si>
    <t>Sri Lanka</t>
  </si>
  <si>
    <t>Méexico</t>
  </si>
  <si>
    <t>Jordânia</t>
  </si>
  <si>
    <t>União Europeia (UE27)</t>
  </si>
  <si>
    <t>Emigração Portuguesa 2024</t>
  </si>
  <si>
    <t>2002-2023</t>
  </si>
  <si>
    <t>2022-2023</t>
  </si>
  <si>
    <t>Peru</t>
  </si>
  <si>
    <t>Haiti</t>
  </si>
  <si>
    <t>Jamaica</t>
  </si>
  <si>
    <t>Congo, Dem. Rep.</t>
  </si>
  <si>
    <t>Senegal</t>
  </si>
  <si>
    <t>Kosovo</t>
  </si>
  <si>
    <t>Bermuda</t>
  </si>
  <si>
    <t>Uganda</t>
  </si>
  <si>
    <t>Qatar</t>
  </si>
  <si>
    <t>Ucrania</t>
  </si>
  <si>
    <t>Rep. Dominicana</t>
  </si>
  <si>
    <t>Sérvia</t>
  </si>
  <si>
    <t>Equador</t>
  </si>
  <si>
    <t>Nicarágua</t>
  </si>
  <si>
    <t>Tajiquistão</t>
  </si>
  <si>
    <t>Rep. Checa</t>
  </si>
  <si>
    <t>Geórgia</t>
  </si>
  <si>
    <t>Quénia</t>
  </si>
  <si>
    <t>Yemen</t>
  </si>
  <si>
    <t>Zimbabue</t>
  </si>
  <si>
    <t>Quirguistão</t>
  </si>
  <si>
    <t>Bósnia e Herzegovina</t>
  </si>
  <si>
    <t>Cambodja</t>
  </si>
  <si>
    <t>Gana</t>
  </si>
  <si>
    <t>Albânia</t>
  </si>
  <si>
    <t>Moldávia</t>
  </si>
  <si>
    <t>Azerbaijão</t>
  </si>
  <si>
    <t>Somália</t>
  </si>
  <si>
    <t>Malásia</t>
  </si>
  <si>
    <t>Arménia</t>
  </si>
  <si>
    <t>Bolívia</t>
  </si>
  <si>
    <r>
      <rPr>
        <b/>
        <sz val="9"/>
        <color indexed="60"/>
        <rFont val="Arial"/>
        <family val="2"/>
      </rPr>
      <t>Quadro 4.5</t>
    </r>
    <r>
      <rPr>
        <b/>
        <sz val="9"/>
        <color indexed="8"/>
        <rFont val="Arial"/>
        <family val="2"/>
      </rPr>
      <t xml:space="preserve">  Remessas mundiais de emigrantes, principais países de destino das transferências, valor em milhares de dólares e em percentagem do PIB, 2023</t>
    </r>
  </si>
  <si>
    <t>http://www.observatorioemigracao.pt/np4/10247</t>
  </si>
  <si>
    <t>28 de março de 2025.</t>
  </si>
  <si>
    <r>
      <t>Quadro 4.1</t>
    </r>
    <r>
      <rPr>
        <b/>
        <sz val="9"/>
        <color indexed="8"/>
        <rFont val="Arial"/>
        <family val="2"/>
      </rPr>
      <t xml:space="preserve">   Remessas recebidas em Portugal por país de origem das transferências, milhares de euros, 2023</t>
    </r>
  </si>
  <si>
    <r>
      <t>Quadro 4.2</t>
    </r>
    <r>
      <rPr>
        <b/>
        <sz val="9"/>
        <color indexed="8"/>
        <rFont val="Arial"/>
        <family val="2"/>
      </rPr>
      <t xml:space="preserve">  Remessas recebidas em Portugal, principais países de origem das transferências, 2023</t>
    </r>
  </si>
  <si>
    <r>
      <t xml:space="preserve">Quadro 4.3  </t>
    </r>
    <r>
      <rPr>
        <b/>
        <sz val="9"/>
        <rFont val="Arial"/>
        <family val="2"/>
      </rPr>
      <t>Comparação entre a evolução das remessas recebidas em Portugal e a evolução do PIB, 1996-2023</t>
    </r>
  </si>
  <si>
    <r>
      <t>Quadro 4.4</t>
    </r>
    <r>
      <rPr>
        <b/>
        <sz val="9"/>
        <color indexed="8"/>
        <rFont val="Arial"/>
        <family val="2"/>
      </rPr>
      <t xml:space="preserve">  Evolução das remessas recebidas em Portugal, principais países de origem das transferências, 2000-2023</t>
    </r>
  </si>
  <si>
    <r>
      <rPr>
        <b/>
        <sz val="9"/>
        <color rgb="FFC00000"/>
        <rFont val="Arial"/>
        <family val="2"/>
      </rPr>
      <t>Gráfico 4.1</t>
    </r>
    <r>
      <rPr>
        <b/>
        <sz val="9"/>
        <rFont val="Arial"/>
        <family val="2"/>
      </rPr>
      <t xml:space="preserve"> Remessas recebidas em Portugal, principais países de origem das transferências, 2023</t>
    </r>
  </si>
  <si>
    <r>
      <rPr>
        <b/>
        <sz val="9"/>
        <color rgb="FFC00000"/>
        <rFont val="Arial"/>
        <family val="2"/>
      </rPr>
      <t>Gráfico 4.2</t>
    </r>
    <r>
      <rPr>
        <b/>
        <sz val="9"/>
        <rFont val="Arial"/>
        <family val="2"/>
      </rPr>
      <t xml:space="preserve"> Evolução das remessas recebidas em Portugal, milhares de euros, preços correntes, e em percentagem do PIB, 1996-2023</t>
    </r>
  </si>
  <si>
    <r>
      <rPr>
        <b/>
        <sz val="9"/>
        <color rgb="FFC00000"/>
        <rFont val="Arial"/>
        <family val="2"/>
      </rPr>
      <t>Gráfico 4.3</t>
    </r>
    <r>
      <rPr>
        <b/>
        <sz val="9"/>
        <rFont val="Arial"/>
        <family val="2"/>
      </rPr>
      <t xml:space="preserve"> Variação percentual das remessas recebidas em Portugal, principais países de origem das transferências, 2002-2023</t>
    </r>
  </si>
  <si>
    <r>
      <rPr>
        <b/>
        <sz val="9"/>
        <color rgb="FFC00000"/>
        <rFont val="Arial"/>
        <family val="2"/>
      </rPr>
      <t>Gráfico 4.4</t>
    </r>
    <r>
      <rPr>
        <b/>
        <sz val="9"/>
        <rFont val="Arial"/>
        <family val="2"/>
      </rPr>
      <t xml:space="preserve"> Variação percentual das remessas recebidas em Portugal, principais países de origem das transferências, 2022-2023</t>
    </r>
  </si>
  <si>
    <r>
      <t>Quadro 4.5</t>
    </r>
    <r>
      <rPr>
        <b/>
        <sz val="9"/>
        <color indexed="8"/>
        <rFont val="Arial"/>
        <family val="2"/>
      </rPr>
      <t xml:space="preserve">  Remessas mundiais de emigrantes, principais países de destino das transferências, milhares de dólares, 2023</t>
    </r>
  </si>
  <si>
    <r>
      <rPr>
        <b/>
        <sz val="9"/>
        <color rgb="FFC00000"/>
        <rFont val="Arial"/>
        <family val="2"/>
      </rPr>
      <t>Gráfico 4.6</t>
    </r>
    <r>
      <rPr>
        <b/>
        <sz val="9"/>
        <rFont val="Arial"/>
        <family val="2"/>
      </rPr>
      <t xml:space="preserve"> Remessas mundiais de emigrantes, principais países de destino das transferências, percentagem do PIB,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</si>
</sst>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9"/>
      <color theme="1"/>
      <name val="Arial"/>
      <family val="2"/>
    </font>
    <font>
      <b/>
      <sz val="9"/>
      <color indexed="60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8"/>
      <color theme="4" tint="-0.499984740745262"/>
      <name val="Arial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  <font>
      <i/>
      <sz val="8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b/>
      <sz val="9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 style="medium">
        <color indexed="64"/>
      </bottom>
      <diagonal/>
    </border>
    <border>
      <left/>
      <right/>
      <top style="thin">
        <color indexed="64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indexed="64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/>
      <diagonal/>
    </border>
    <border>
      <left style="thin">
        <color indexed="64"/>
      </left>
      <right/>
      <top style="thin">
        <color theme="4" tint="0.79998168889431442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6" fillId="0" borderId="0" applyNumberFormat="0" applyFill="0" applyBorder="0" applyAlignment="0" applyProtection="0"/>
  </cellStyleXfs>
  <cellXfs count="232">
    <xf numFmtId="0" fontId="0" fillId="0" borderId="0" xfId="0"/>
    <xf numFmtId="3" fontId="5" fillId="0" borderId="0" xfId="0" applyNumberFormat="1" applyFont="1" applyAlignment="1">
      <alignment horizontal="left" vertical="center" indent="1"/>
    </xf>
    <xf numFmtId="0" fontId="6" fillId="0" borderId="0" xfId="0" applyFont="1" applyAlignment="1">
      <alignment horizontal="right" vertical="center" indent="1"/>
    </xf>
    <xf numFmtId="0" fontId="0" fillId="2" borderId="0" xfId="0" applyFill="1"/>
    <xf numFmtId="0" fontId="0" fillId="2" borderId="0" xfId="0" applyFill="1" applyAlignment="1">
      <alignment horizontal="right" indent="1"/>
    </xf>
    <xf numFmtId="3" fontId="13" fillId="0" borderId="0" xfId="0" applyNumberFormat="1" applyFont="1" applyAlignment="1">
      <alignment vertical="center"/>
    </xf>
    <xf numFmtId="3" fontId="14" fillId="2" borderId="0" xfId="0" applyNumberFormat="1" applyFont="1" applyFill="1" applyAlignment="1">
      <alignment horizontal="center" vertical="center"/>
    </xf>
    <xf numFmtId="3" fontId="13" fillId="2" borderId="0" xfId="0" applyNumberFormat="1" applyFont="1" applyFill="1" applyAlignment="1">
      <alignment vertical="center"/>
    </xf>
    <xf numFmtId="3" fontId="15" fillId="0" borderId="0" xfId="0" applyNumberFormat="1" applyFont="1" applyAlignment="1">
      <alignment horizontal="right" vertical="top" indent="1"/>
    </xf>
    <xf numFmtId="0" fontId="0" fillId="2" borderId="0" xfId="0" applyFill="1" applyAlignment="1">
      <alignment vertical="center"/>
    </xf>
    <xf numFmtId="3" fontId="1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8" fillId="0" borderId="0" xfId="2" applyFont="1" applyBorder="1" applyAlignment="1">
      <alignment horizontal="right" vertical="center" indent="1"/>
    </xf>
    <xf numFmtId="3" fontId="5" fillId="0" borderId="2" xfId="0" applyNumberFormat="1" applyFont="1" applyBorder="1" applyAlignment="1">
      <alignment horizontal="left" vertical="center" wrapText="1" inden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16" fillId="0" borderId="0" xfId="0" applyNumberFormat="1" applyFont="1" applyAlignment="1">
      <alignment horizontal="left" vertical="center" indent="1"/>
    </xf>
    <xf numFmtId="3" fontId="5" fillId="0" borderId="0" xfId="0" applyNumberFormat="1" applyFont="1" applyAlignment="1">
      <alignment horizontal="left" indent="1"/>
    </xf>
    <xf numFmtId="3" fontId="5" fillId="0" borderId="1" xfId="0" applyNumberFormat="1" applyFont="1" applyBorder="1" applyAlignment="1">
      <alignment horizontal="left" vertical="top" indent="1"/>
    </xf>
    <xf numFmtId="3" fontId="16" fillId="0" borderId="0" xfId="0" applyNumberFormat="1" applyFont="1" applyAlignment="1">
      <alignment horizontal="right" vertical="center" indent="1"/>
    </xf>
    <xf numFmtId="3" fontId="5" fillId="0" borderId="0" xfId="0" applyNumberFormat="1" applyFont="1" applyAlignment="1">
      <alignment horizontal="right" vertical="center" indent="3"/>
    </xf>
    <xf numFmtId="165" fontId="5" fillId="0" borderId="0" xfId="0" applyNumberFormat="1" applyFont="1" applyAlignment="1">
      <alignment horizontal="right" vertical="center" indent="4"/>
    </xf>
    <xf numFmtId="3" fontId="13" fillId="0" borderId="0" xfId="0" applyNumberFormat="1" applyFont="1"/>
    <xf numFmtId="3" fontId="5" fillId="2" borderId="0" xfId="0" applyNumberFormat="1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 indent="1"/>
    </xf>
    <xf numFmtId="1" fontId="5" fillId="2" borderId="11" xfId="0" applyNumberFormat="1" applyFont="1" applyFill="1" applyBorder="1" applyAlignment="1" applyProtection="1">
      <alignment horizontal="center" vertical="center"/>
      <protection locked="0"/>
    </xf>
    <xf numFmtId="3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left" vertical="center" indent="1"/>
    </xf>
    <xf numFmtId="3" fontId="13" fillId="2" borderId="0" xfId="0" applyNumberFormat="1" applyFont="1" applyFill="1" applyAlignment="1">
      <alignment horizontal="right" vertical="center" indent="3"/>
    </xf>
    <xf numFmtId="1" fontId="13" fillId="2" borderId="0" xfId="0" applyNumberFormat="1" applyFont="1" applyFill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3" fontId="13" fillId="0" borderId="0" xfId="0" applyNumberFormat="1" applyFont="1" applyAlignment="1">
      <alignment horizontal="right" vertical="center" indent="3"/>
    </xf>
    <xf numFmtId="1" fontId="13" fillId="2" borderId="0" xfId="0" applyNumberFormat="1" applyFont="1" applyFill="1" applyAlignment="1">
      <alignment horizontal="right" vertical="center" indent="5"/>
    </xf>
    <xf numFmtId="0" fontId="13" fillId="2" borderId="0" xfId="0" applyFont="1" applyFill="1" applyAlignment="1">
      <alignment horizontal="left" vertical="center" wrapText="1"/>
    </xf>
    <xf numFmtId="3" fontId="5" fillId="2" borderId="0" xfId="0" applyNumberFormat="1" applyFont="1" applyFill="1" applyAlignment="1" applyProtection="1">
      <alignment horizontal="right" vertical="center" indent="1"/>
      <protection locked="0"/>
    </xf>
    <xf numFmtId="3" fontId="5" fillId="2" borderId="0" xfId="0" applyNumberFormat="1" applyFont="1" applyFill="1" applyAlignment="1" applyProtection="1">
      <alignment horizontal="right" indent="1"/>
      <protection locked="0"/>
    </xf>
    <xf numFmtId="3" fontId="5" fillId="2" borderId="8" xfId="0" applyNumberFormat="1" applyFont="1" applyFill="1" applyBorder="1" applyAlignment="1" applyProtection="1">
      <alignment horizontal="right" vertical="top" indent="1"/>
      <protection locked="0"/>
    </xf>
    <xf numFmtId="0" fontId="15" fillId="0" borderId="0" xfId="0" applyFont="1" applyAlignment="1">
      <alignment horizontal="right" indent="1"/>
    </xf>
    <xf numFmtId="3" fontId="5" fillId="0" borderId="0" xfId="0" applyNumberFormat="1" applyFont="1" applyAlignment="1">
      <alignment horizontal="left" vertical="center" wrapText="1" indent="1"/>
    </xf>
    <xf numFmtId="3" fontId="5" fillId="0" borderId="0" xfId="0" applyNumberFormat="1" applyFont="1" applyAlignment="1">
      <alignment horizontal="right" vertical="center" indent="9"/>
    </xf>
    <xf numFmtId="3" fontId="5" fillId="0" borderId="0" xfId="0" applyNumberFormat="1" applyFont="1" applyAlignment="1">
      <alignment horizontal="right" indent="9"/>
    </xf>
    <xf numFmtId="3" fontId="5" fillId="0" borderId="1" xfId="0" applyNumberFormat="1" applyFont="1" applyBorder="1" applyAlignment="1">
      <alignment horizontal="right" vertical="top" indent="9"/>
    </xf>
    <xf numFmtId="1" fontId="5" fillId="2" borderId="6" xfId="0" applyNumberFormat="1" applyFont="1" applyFill="1" applyBorder="1" applyAlignment="1" applyProtection="1">
      <alignment horizontal="center" wrapText="1"/>
      <protection locked="0"/>
    </xf>
    <xf numFmtId="3" fontId="5" fillId="2" borderId="3" xfId="0" applyNumberFormat="1" applyFont="1" applyFill="1" applyBorder="1" applyAlignment="1" applyProtection="1">
      <alignment horizontal="center"/>
      <protection locked="0"/>
    </xf>
    <xf numFmtId="3" fontId="19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3" fontId="15" fillId="0" borderId="0" xfId="0" applyNumberFormat="1" applyFont="1" applyAlignment="1">
      <alignment horizontal="left" indent="1"/>
    </xf>
    <xf numFmtId="3" fontId="3" fillId="0" borderId="0" xfId="0" applyNumberFormat="1" applyFont="1" applyAlignment="1">
      <alignment vertical="center"/>
    </xf>
    <xf numFmtId="0" fontId="0" fillId="0" borderId="0" xfId="0" applyAlignment="1">
      <alignment horizontal="left" indent="1"/>
    </xf>
    <xf numFmtId="3" fontId="3" fillId="0" borderId="0" xfId="0" applyNumberFormat="1" applyFont="1" applyAlignment="1">
      <alignment horizontal="left" vertical="center" indent="1"/>
    </xf>
    <xf numFmtId="3" fontId="3" fillId="0" borderId="0" xfId="0" applyNumberFormat="1" applyFont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0" fontId="7" fillId="0" borderId="0" xfId="0" applyFont="1"/>
    <xf numFmtId="0" fontId="3" fillId="0" borderId="0" xfId="0" applyFont="1"/>
    <xf numFmtId="3" fontId="15" fillId="2" borderId="11" xfId="0" applyNumberFormat="1" applyFont="1" applyFill="1" applyBorder="1" applyAlignment="1">
      <alignment horizontal="center" vertical="center" wrapText="1"/>
    </xf>
    <xf numFmtId="3" fontId="15" fillId="2" borderId="12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0" fontId="8" fillId="0" borderId="0" xfId="0" applyFont="1" applyAlignment="1">
      <alignment horizontal="left" vertical="top" indent="1"/>
    </xf>
    <xf numFmtId="3" fontId="15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8" fillId="0" borderId="0" xfId="2" applyFont="1" applyFill="1" applyAlignment="1">
      <alignment horizontal="left" vertical="top"/>
    </xf>
    <xf numFmtId="0" fontId="3" fillId="0" borderId="0" xfId="0" applyFont="1" applyAlignment="1">
      <alignment horizontal="left" vertical="center" indent="1"/>
    </xf>
    <xf numFmtId="3" fontId="16" fillId="0" borderId="0" xfId="2" applyNumberFormat="1" applyFill="1" applyBorder="1" applyAlignment="1">
      <alignment horizontal="left" vertical="top" wrapText="1"/>
    </xf>
    <xf numFmtId="0" fontId="16" fillId="0" borderId="0" xfId="2" applyFill="1" applyBorder="1" applyAlignment="1">
      <alignment horizontal="left" vertical="top" wrapText="1"/>
    </xf>
    <xf numFmtId="0" fontId="16" fillId="0" borderId="0" xfId="0" applyFont="1" applyAlignment="1">
      <alignment horizontal="left" vertical="top" indent="1"/>
    </xf>
    <xf numFmtId="0" fontId="16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3" fontId="5" fillId="0" borderId="0" xfId="0" applyNumberFormat="1" applyFont="1" applyAlignment="1">
      <alignment horizontal="right" indent="1"/>
    </xf>
    <xf numFmtId="3" fontId="5" fillId="0" borderId="0" xfId="0" applyNumberFormat="1" applyFont="1" applyAlignment="1">
      <alignment horizontal="right" vertical="center" indent="1"/>
    </xf>
    <xf numFmtId="3" fontId="5" fillId="0" borderId="8" xfId="0" applyNumberFormat="1" applyFont="1" applyBorder="1" applyAlignment="1">
      <alignment horizontal="right" vertical="top" indent="1"/>
    </xf>
    <xf numFmtId="3" fontId="5" fillId="2" borderId="15" xfId="0" applyNumberFormat="1" applyFont="1" applyFill="1" applyBorder="1" applyAlignment="1" applyProtection="1">
      <alignment horizontal="right" vertical="center" indent="2"/>
      <protection locked="0"/>
    </xf>
    <xf numFmtId="3" fontId="5" fillId="2" borderId="5" xfId="0" applyNumberFormat="1" applyFont="1" applyFill="1" applyBorder="1" applyAlignment="1" applyProtection="1">
      <alignment horizontal="right" indent="2"/>
      <protection locked="0"/>
    </xf>
    <xf numFmtId="3" fontId="5" fillId="2" borderId="5" xfId="0" applyNumberFormat="1" applyFont="1" applyFill="1" applyBorder="1" applyAlignment="1" applyProtection="1">
      <alignment horizontal="right" vertical="center" indent="2"/>
      <protection locked="0"/>
    </xf>
    <xf numFmtId="3" fontId="5" fillId="2" borderId="10" xfId="0" applyNumberFormat="1" applyFont="1" applyFill="1" applyBorder="1" applyAlignment="1" applyProtection="1">
      <alignment horizontal="right" vertical="top" indent="2"/>
      <protection locked="0"/>
    </xf>
    <xf numFmtId="1" fontId="5" fillId="0" borderId="8" xfId="0" applyNumberFormat="1" applyFont="1" applyBorder="1" applyAlignment="1" applyProtection="1">
      <alignment horizontal="center" vertical="center" wrapText="1"/>
      <protection locked="0"/>
    </xf>
    <xf numFmtId="1" fontId="5" fillId="0" borderId="10" xfId="0" applyNumberFormat="1" applyFont="1" applyBorder="1" applyAlignment="1" applyProtection="1">
      <alignment horizontal="center" vertical="center" wrapText="1"/>
      <protection locked="0"/>
    </xf>
    <xf numFmtId="3" fontId="5" fillId="2" borderId="5" xfId="0" applyNumberFormat="1" applyFont="1" applyFill="1" applyBorder="1" applyAlignment="1" applyProtection="1">
      <alignment horizontal="left" vertical="center" indent="1"/>
      <protection locked="0"/>
    </xf>
    <xf numFmtId="3" fontId="5" fillId="2" borderId="5" xfId="0" applyNumberFormat="1" applyFont="1" applyFill="1" applyBorder="1" applyAlignment="1" applyProtection="1">
      <alignment horizontal="left" indent="1"/>
      <protection locked="0"/>
    </xf>
    <xf numFmtId="3" fontId="5" fillId="2" borderId="10" xfId="0" applyNumberFormat="1" applyFont="1" applyFill="1" applyBorder="1" applyAlignment="1" applyProtection="1">
      <alignment horizontal="left" vertical="top" indent="1"/>
      <protection locked="0"/>
    </xf>
    <xf numFmtId="3" fontId="5" fillId="2" borderId="0" xfId="0" applyNumberFormat="1" applyFont="1" applyFill="1" applyAlignment="1">
      <alignment horizontal="right" vertical="center" indent="2"/>
    </xf>
    <xf numFmtId="3" fontId="5" fillId="2" borderId="0" xfId="0" applyNumberFormat="1" applyFont="1" applyFill="1" applyAlignment="1">
      <alignment horizontal="right" indent="2"/>
    </xf>
    <xf numFmtId="3" fontId="5" fillId="2" borderId="9" xfId="0" applyNumberFormat="1" applyFont="1" applyFill="1" applyBorder="1" applyAlignment="1">
      <alignment horizontal="right" vertical="top" indent="2"/>
    </xf>
    <xf numFmtId="1" fontId="3" fillId="0" borderId="0" xfId="0" applyNumberFormat="1" applyFont="1"/>
    <xf numFmtId="0" fontId="15" fillId="0" borderId="2" xfId="0" applyFont="1" applyBorder="1" applyAlignment="1">
      <alignment horizontal="left" vertical="center" wrapText="1" indent="1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indent="1"/>
    </xf>
    <xf numFmtId="3" fontId="15" fillId="0" borderId="0" xfId="0" applyNumberFormat="1" applyFont="1" applyAlignment="1">
      <alignment horizontal="right" vertical="center" wrapText="1" indent="5"/>
    </xf>
    <xf numFmtId="3" fontId="15" fillId="0" borderId="0" xfId="0" applyNumberFormat="1" applyFont="1" applyAlignment="1">
      <alignment horizontal="right" vertical="center" indent="5"/>
    </xf>
    <xf numFmtId="165" fontId="15" fillId="0" borderId="0" xfId="0" applyNumberFormat="1" applyFont="1" applyAlignment="1">
      <alignment horizontal="right" vertical="center" indent="8"/>
    </xf>
    <xf numFmtId="3" fontId="5" fillId="0" borderId="0" xfId="0" applyNumberFormat="1" applyFont="1" applyAlignment="1">
      <alignment horizontal="left" vertical="top" indent="1"/>
    </xf>
    <xf numFmtId="3" fontId="5" fillId="2" borderId="0" xfId="0" applyNumberFormat="1" applyFont="1" applyFill="1" applyAlignment="1" applyProtection="1">
      <alignment horizontal="right" vertical="center" indent="3"/>
      <protection locked="0"/>
    </xf>
    <xf numFmtId="3" fontId="0" fillId="0" borderId="0" xfId="0" applyNumberFormat="1"/>
    <xf numFmtId="3" fontId="22" fillId="0" borderId="0" xfId="0" applyNumberFormat="1" applyFont="1" applyAlignment="1">
      <alignment horizontal="right" vertical="center" wrapText="1" indent="1"/>
    </xf>
    <xf numFmtId="0" fontId="5" fillId="0" borderId="0" xfId="0" applyFont="1" applyAlignment="1">
      <alignment horizontal="left" vertical="top" indent="1"/>
    </xf>
    <xf numFmtId="0" fontId="18" fillId="0" borderId="0" xfId="0" applyFont="1"/>
    <xf numFmtId="3" fontId="16" fillId="0" borderId="16" xfId="0" applyNumberFormat="1" applyFont="1" applyBorder="1" applyAlignment="1">
      <alignment horizontal="left" vertical="center" indent="1"/>
    </xf>
    <xf numFmtId="3" fontId="16" fillId="0" borderId="16" xfId="0" applyNumberFormat="1" applyFont="1" applyBorder="1" applyAlignment="1">
      <alignment horizontal="right" vertical="center" indent="9"/>
    </xf>
    <xf numFmtId="3" fontId="16" fillId="0" borderId="17" xfId="0" applyNumberFormat="1" applyFont="1" applyBorder="1" applyAlignment="1">
      <alignment horizontal="left" vertical="center" indent="1"/>
    </xf>
    <xf numFmtId="3" fontId="16" fillId="0" borderId="17" xfId="0" applyNumberFormat="1" applyFont="1" applyBorder="1" applyAlignment="1">
      <alignment horizontal="right" vertical="center" indent="9"/>
    </xf>
    <xf numFmtId="3" fontId="16" fillId="0" borderId="18" xfId="0" applyNumberFormat="1" applyFont="1" applyBorder="1" applyAlignment="1">
      <alignment horizontal="left" vertical="center" indent="1"/>
    </xf>
    <xf numFmtId="3" fontId="16" fillId="0" borderId="18" xfId="0" applyNumberFormat="1" applyFont="1" applyBorder="1" applyAlignment="1">
      <alignment horizontal="right" vertical="center" indent="9"/>
    </xf>
    <xf numFmtId="3" fontId="16" fillId="0" borderId="16" xfId="0" applyNumberFormat="1" applyFont="1" applyBorder="1" applyAlignment="1">
      <alignment horizontal="left" vertical="center" indent="2"/>
    </xf>
    <xf numFmtId="3" fontId="16" fillId="0" borderId="16" xfId="0" applyNumberFormat="1" applyFont="1" applyBorder="1" applyAlignment="1">
      <alignment horizontal="right" vertical="center" indent="3"/>
    </xf>
    <xf numFmtId="165" fontId="16" fillId="0" borderId="16" xfId="0" applyNumberFormat="1" applyFont="1" applyBorder="1" applyAlignment="1">
      <alignment horizontal="right" vertical="center" indent="4"/>
    </xf>
    <xf numFmtId="3" fontId="16" fillId="0" borderId="17" xfId="0" applyNumberFormat="1" applyFont="1" applyBorder="1" applyAlignment="1">
      <alignment horizontal="left" vertical="center" indent="2"/>
    </xf>
    <xf numFmtId="3" fontId="16" fillId="0" borderId="17" xfId="0" applyNumberFormat="1" applyFont="1" applyBorder="1" applyAlignment="1">
      <alignment horizontal="right" vertical="center" indent="3"/>
    </xf>
    <xf numFmtId="165" fontId="16" fillId="0" borderId="17" xfId="0" applyNumberFormat="1" applyFont="1" applyBorder="1" applyAlignment="1">
      <alignment horizontal="right" vertical="center" indent="4"/>
    </xf>
    <xf numFmtId="3" fontId="16" fillId="0" borderId="19" xfId="0" applyNumberFormat="1" applyFont="1" applyBorder="1" applyAlignment="1">
      <alignment horizontal="left" vertical="center" indent="2"/>
    </xf>
    <xf numFmtId="3" fontId="16" fillId="0" borderId="19" xfId="0" applyNumberFormat="1" applyFont="1" applyBorder="1" applyAlignment="1">
      <alignment horizontal="right" vertical="center" indent="3"/>
    </xf>
    <xf numFmtId="165" fontId="16" fillId="0" borderId="19" xfId="0" applyNumberFormat="1" applyFont="1" applyBorder="1" applyAlignment="1">
      <alignment horizontal="right" vertical="center" indent="4"/>
    </xf>
    <xf numFmtId="0" fontId="3" fillId="0" borderId="20" xfId="0" applyFont="1" applyBorder="1" applyAlignment="1">
      <alignment horizontal="center" vertical="center"/>
    </xf>
    <xf numFmtId="3" fontId="13" fillId="0" borderId="21" xfId="0" applyNumberFormat="1" applyFont="1" applyBorder="1" applyAlignment="1">
      <alignment horizontal="right" vertical="center" indent="4"/>
    </xf>
    <xf numFmtId="3" fontId="13" fillId="0" borderId="20" xfId="0" applyNumberFormat="1" applyFont="1" applyBorder="1" applyAlignment="1">
      <alignment horizontal="right" vertical="center" indent="4"/>
    </xf>
    <xf numFmtId="164" fontId="16" fillId="0" borderId="21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" fontId="13" fillId="0" borderId="22" xfId="0" applyNumberFormat="1" applyFont="1" applyBorder="1" applyAlignment="1">
      <alignment horizontal="right" vertical="center" indent="4"/>
    </xf>
    <xf numFmtId="3" fontId="13" fillId="0" borderId="17" xfId="0" applyNumberFormat="1" applyFont="1" applyBorder="1" applyAlignment="1">
      <alignment horizontal="right" vertical="center" indent="4"/>
    </xf>
    <xf numFmtId="164" fontId="16" fillId="0" borderId="22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3" fontId="13" fillId="0" borderId="23" xfId="0" applyNumberFormat="1" applyFont="1" applyBorder="1" applyAlignment="1">
      <alignment horizontal="right" vertical="center" indent="4"/>
    </xf>
    <xf numFmtId="3" fontId="13" fillId="0" borderId="19" xfId="0" applyNumberFormat="1" applyFont="1" applyBorder="1" applyAlignment="1">
      <alignment horizontal="right" vertical="center" indent="4"/>
    </xf>
    <xf numFmtId="164" fontId="16" fillId="0" borderId="23" xfId="0" applyNumberFormat="1" applyFont="1" applyBorder="1" applyAlignment="1">
      <alignment horizontal="center" vertical="center"/>
    </xf>
    <xf numFmtId="3" fontId="16" fillId="0" borderId="24" xfId="0" applyNumberFormat="1" applyFont="1" applyBorder="1" applyAlignment="1" applyProtection="1">
      <alignment horizontal="left" vertical="center" indent="1"/>
      <protection locked="0"/>
    </xf>
    <xf numFmtId="3" fontId="16" fillId="0" borderId="16" xfId="0" applyNumberFormat="1" applyFont="1" applyBorder="1" applyAlignment="1" applyProtection="1">
      <alignment horizontal="right" vertical="center" indent="1"/>
      <protection locked="0"/>
    </xf>
    <xf numFmtId="3" fontId="16" fillId="0" borderId="24" xfId="0" applyNumberFormat="1" applyFont="1" applyBorder="1" applyAlignment="1" applyProtection="1">
      <alignment horizontal="right" vertical="center" indent="2"/>
      <protection locked="0"/>
    </xf>
    <xf numFmtId="3" fontId="5" fillId="0" borderId="16" xfId="0" applyNumberFormat="1" applyFont="1" applyBorder="1" applyAlignment="1">
      <alignment horizontal="right" vertical="center" indent="2"/>
    </xf>
    <xf numFmtId="3" fontId="16" fillId="0" borderId="25" xfId="0" applyNumberFormat="1" applyFont="1" applyBorder="1" applyAlignment="1" applyProtection="1">
      <alignment horizontal="left" vertical="center" indent="1"/>
      <protection locked="0"/>
    </xf>
    <xf numFmtId="3" fontId="16" fillId="0" borderId="17" xfId="0" applyNumberFormat="1" applyFont="1" applyBorder="1" applyAlignment="1" applyProtection="1">
      <alignment horizontal="right" vertical="center" indent="1"/>
      <protection locked="0"/>
    </xf>
    <xf numFmtId="3" fontId="16" fillId="0" borderId="25" xfId="0" applyNumberFormat="1" applyFont="1" applyBorder="1" applyAlignment="1" applyProtection="1">
      <alignment horizontal="right" vertical="center" indent="2"/>
      <protection locked="0"/>
    </xf>
    <xf numFmtId="3" fontId="5" fillId="0" borderId="17" xfId="0" applyNumberFormat="1" applyFont="1" applyBorder="1" applyAlignment="1">
      <alignment horizontal="right" vertical="center" indent="2"/>
    </xf>
    <xf numFmtId="3" fontId="16" fillId="0" borderId="26" xfId="0" applyNumberFormat="1" applyFont="1" applyBorder="1" applyAlignment="1" applyProtection="1">
      <alignment horizontal="left" vertical="center" indent="1"/>
      <protection locked="0"/>
    </xf>
    <xf numFmtId="3" fontId="16" fillId="0" borderId="18" xfId="0" applyNumberFormat="1" applyFont="1" applyBorder="1" applyAlignment="1" applyProtection="1">
      <alignment horizontal="right" vertical="center" indent="1"/>
      <protection locked="0"/>
    </xf>
    <xf numFmtId="3" fontId="16" fillId="0" borderId="26" xfId="0" applyNumberFormat="1" applyFont="1" applyBorder="1" applyAlignment="1" applyProtection="1">
      <alignment horizontal="right" vertical="center" indent="2"/>
      <protection locked="0"/>
    </xf>
    <xf numFmtId="3" fontId="5" fillId="0" borderId="18" xfId="0" applyNumberFormat="1" applyFont="1" applyBorder="1" applyAlignment="1">
      <alignment horizontal="right" vertical="center" indent="2"/>
    </xf>
    <xf numFmtId="3" fontId="2" fillId="0" borderId="16" xfId="0" applyNumberFormat="1" applyFont="1" applyBorder="1" applyAlignment="1">
      <alignment horizontal="right" vertical="center" indent="5"/>
    </xf>
    <xf numFmtId="165" fontId="2" fillId="0" borderId="16" xfId="0" applyNumberFormat="1" applyFont="1" applyBorder="1" applyAlignment="1">
      <alignment horizontal="right" vertical="center" indent="8"/>
    </xf>
    <xf numFmtId="0" fontId="16" fillId="0" borderId="17" xfId="0" applyFont="1" applyBorder="1" applyAlignment="1">
      <alignment horizontal="left" vertical="center" indent="2"/>
    </xf>
    <xf numFmtId="3" fontId="16" fillId="0" borderId="17" xfId="0" applyNumberFormat="1" applyFont="1" applyBorder="1" applyAlignment="1">
      <alignment horizontal="right" vertical="center" indent="5"/>
    </xf>
    <xf numFmtId="165" fontId="16" fillId="0" borderId="17" xfId="0" applyNumberFormat="1" applyFont="1" applyBorder="1" applyAlignment="1">
      <alignment horizontal="right" vertical="center" indent="8"/>
    </xf>
    <xf numFmtId="3" fontId="2" fillId="0" borderId="17" xfId="0" applyNumberFormat="1" applyFont="1" applyBorder="1" applyAlignment="1">
      <alignment horizontal="right" vertical="center" indent="5"/>
    </xf>
    <xf numFmtId="165" fontId="2" fillId="0" borderId="17" xfId="0" applyNumberFormat="1" applyFont="1" applyBorder="1" applyAlignment="1">
      <alignment horizontal="right" vertical="center" indent="8"/>
    </xf>
    <xf numFmtId="0" fontId="1" fillId="0" borderId="17" xfId="0" applyFont="1" applyBorder="1" applyAlignment="1">
      <alignment horizontal="left" vertical="center" indent="2"/>
    </xf>
    <xf numFmtId="0" fontId="8" fillId="0" borderId="19" xfId="0" applyFont="1" applyBorder="1" applyAlignment="1">
      <alignment horizontal="left" vertical="center" indent="2"/>
    </xf>
    <xf numFmtId="3" fontId="8" fillId="0" borderId="19" xfId="0" applyNumberFormat="1" applyFont="1" applyBorder="1" applyAlignment="1">
      <alignment horizontal="right" vertical="center" indent="5"/>
    </xf>
    <xf numFmtId="165" fontId="8" fillId="0" borderId="19" xfId="0" applyNumberFormat="1" applyFont="1" applyBorder="1" applyAlignment="1">
      <alignment horizontal="right" vertical="center" indent="8"/>
    </xf>
    <xf numFmtId="0" fontId="3" fillId="0" borderId="18" xfId="0" applyFont="1" applyBorder="1" applyAlignment="1">
      <alignment horizontal="center" vertical="center"/>
    </xf>
    <xf numFmtId="3" fontId="13" fillId="0" borderId="27" xfId="0" applyNumberFormat="1" applyFont="1" applyBorder="1" applyAlignment="1">
      <alignment horizontal="right" vertical="center" indent="4"/>
    </xf>
    <xf numFmtId="3" fontId="13" fillId="0" borderId="18" xfId="0" applyNumberFormat="1" applyFont="1" applyBorder="1" applyAlignment="1">
      <alignment horizontal="right" vertical="center" indent="4"/>
    </xf>
    <xf numFmtId="164" fontId="16" fillId="0" borderId="27" xfId="0" applyNumberFormat="1" applyFont="1" applyBorder="1" applyAlignment="1">
      <alignment horizontal="center" vertical="center"/>
    </xf>
    <xf numFmtId="3" fontId="0" fillId="2" borderId="0" xfId="0" applyNumberFormat="1" applyFill="1" applyAlignment="1">
      <alignment vertical="center"/>
    </xf>
    <xf numFmtId="3" fontId="13" fillId="0" borderId="21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 vertical="center"/>
    </xf>
    <xf numFmtId="3" fontId="13" fillId="0" borderId="22" xfId="0" applyNumberFormat="1" applyFont="1" applyBorder="1" applyAlignment="1">
      <alignment horizontal="center" vertical="center"/>
    </xf>
    <xf numFmtId="3" fontId="13" fillId="0" borderId="17" xfId="0" applyNumberFormat="1" applyFont="1" applyBorder="1" applyAlignment="1">
      <alignment horizontal="center" vertical="center"/>
    </xf>
    <xf numFmtId="3" fontId="13" fillId="0" borderId="27" xfId="0" applyNumberFormat="1" applyFont="1" applyBorder="1" applyAlignment="1">
      <alignment horizontal="center" vertical="center"/>
    </xf>
    <xf numFmtId="3" fontId="13" fillId="0" borderId="18" xfId="0" applyNumberFormat="1" applyFont="1" applyBorder="1" applyAlignment="1">
      <alignment horizontal="center" vertical="center"/>
    </xf>
    <xf numFmtId="3" fontId="13" fillId="0" borderId="23" xfId="0" applyNumberFormat="1" applyFont="1" applyBorder="1" applyAlignment="1">
      <alignment horizontal="center" vertical="center"/>
    </xf>
    <xf numFmtId="3" fontId="13" fillId="0" borderId="19" xfId="0" applyNumberFormat="1" applyFont="1" applyBorder="1" applyAlignment="1">
      <alignment horizontal="center" vertical="center"/>
    </xf>
    <xf numFmtId="3" fontId="5" fillId="2" borderId="28" xfId="0" applyNumberFormat="1" applyFont="1" applyFill="1" applyBorder="1" applyAlignment="1" applyProtection="1">
      <alignment horizontal="right" vertical="center" indent="2"/>
      <protection locked="0"/>
    </xf>
    <xf numFmtId="0" fontId="16" fillId="0" borderId="0" xfId="2" applyFill="1" applyAlignment="1">
      <alignment horizontal="left" vertical="center" wrapText="1"/>
    </xf>
    <xf numFmtId="0" fontId="16" fillId="0" borderId="18" xfId="0" applyFont="1" applyBorder="1" applyAlignment="1">
      <alignment horizontal="left" vertical="center" indent="2"/>
    </xf>
    <xf numFmtId="3" fontId="16" fillId="0" borderId="18" xfId="0" applyNumberFormat="1" applyFont="1" applyBorder="1" applyAlignment="1">
      <alignment horizontal="right" vertical="center" indent="5"/>
    </xf>
    <xf numFmtId="165" fontId="16" fillId="0" borderId="18" xfId="0" applyNumberFormat="1" applyFont="1" applyBorder="1" applyAlignment="1">
      <alignment horizontal="right" vertical="center" indent="8"/>
    </xf>
    <xf numFmtId="0" fontId="1" fillId="0" borderId="16" xfId="0" applyFont="1" applyBorder="1" applyAlignment="1">
      <alignment horizontal="left" vertical="center" indent="2"/>
    </xf>
    <xf numFmtId="0" fontId="16" fillId="0" borderId="17" xfId="0" applyFont="1" applyBorder="1" applyAlignment="1">
      <alignment horizontal="right" vertical="center" indent="9"/>
    </xf>
    <xf numFmtId="1" fontId="0" fillId="0" borderId="0" xfId="0" applyNumberFormat="1"/>
    <xf numFmtId="1" fontId="0" fillId="2" borderId="0" xfId="0" applyNumberFormat="1" applyFill="1"/>
    <xf numFmtId="3" fontId="18" fillId="0" borderId="0" xfId="0" applyNumberFormat="1" applyFont="1"/>
    <xf numFmtId="3" fontId="5" fillId="2" borderId="0" xfId="0" applyNumberFormat="1" applyFont="1" applyFill="1" applyAlignment="1" applyProtection="1">
      <alignment horizontal="right" vertical="center" indent="2"/>
      <protection locked="0"/>
    </xf>
    <xf numFmtId="3" fontId="5" fillId="2" borderId="16" xfId="0" applyNumberFormat="1" applyFont="1" applyFill="1" applyBorder="1" applyAlignment="1" applyProtection="1">
      <alignment horizontal="right" vertical="center" indent="2"/>
      <protection locked="0"/>
    </xf>
    <xf numFmtId="3" fontId="5" fillId="2" borderId="17" xfId="0" applyNumberFormat="1" applyFont="1" applyFill="1" applyBorder="1" applyAlignment="1" applyProtection="1">
      <alignment horizontal="right" vertical="center" indent="2"/>
      <protection locked="0"/>
    </xf>
    <xf numFmtId="3" fontId="5" fillId="2" borderId="18" xfId="0" applyNumberFormat="1" applyFont="1" applyFill="1" applyBorder="1" applyAlignment="1" applyProtection="1">
      <alignment horizontal="right" vertical="center" indent="2"/>
      <protection locked="0"/>
    </xf>
    <xf numFmtId="3" fontId="5" fillId="2" borderId="8" xfId="0" applyNumberFormat="1" applyFont="1" applyFill="1" applyBorder="1" applyAlignment="1" applyProtection="1">
      <alignment horizontal="right" vertical="center" indent="2"/>
      <protection locked="0"/>
    </xf>
    <xf numFmtId="3" fontId="1" fillId="0" borderId="17" xfId="0" applyNumberFormat="1" applyFont="1" applyBorder="1" applyAlignment="1">
      <alignment horizontal="right" vertical="center" indent="5"/>
    </xf>
    <xf numFmtId="165" fontId="1" fillId="0" borderId="17" xfId="0" applyNumberFormat="1" applyFont="1" applyBorder="1" applyAlignment="1">
      <alignment horizontal="right" vertical="center" indent="8"/>
    </xf>
    <xf numFmtId="3" fontId="9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3" fontId="16" fillId="0" borderId="0" xfId="0" quotePrefix="1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2" applyFill="1" applyAlignment="1">
      <alignment horizontal="left" vertical="center" wrapText="1"/>
    </xf>
    <xf numFmtId="3" fontId="16" fillId="0" borderId="0" xfId="2" quotePrefix="1" applyNumberFormat="1" applyFill="1" applyAlignment="1">
      <alignment horizontal="left" vertical="center" wrapText="1"/>
    </xf>
    <xf numFmtId="3" fontId="16" fillId="0" borderId="0" xfId="2" quotePrefix="1" applyNumberFormat="1" applyFill="1" applyAlignment="1">
      <alignment horizontal="left" vertical="top" wrapText="1" indent="1"/>
    </xf>
    <xf numFmtId="0" fontId="16" fillId="0" borderId="0" xfId="2" applyAlignment="1">
      <alignment horizontal="left" vertical="top" wrapText="1" indent="1"/>
    </xf>
    <xf numFmtId="3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9" fillId="0" borderId="0" xfId="0" applyNumberFormat="1" applyFont="1" applyAlignment="1">
      <alignment horizontal="left" wrapText="1"/>
    </xf>
    <xf numFmtId="0" fontId="2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11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3" fontId="10" fillId="0" borderId="0" xfId="0" applyNumberFormat="1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3" fontId="10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10" fillId="2" borderId="0" xfId="0" applyNumberFormat="1" applyFont="1" applyFill="1" applyAlignment="1">
      <alignment horizontal="left" vertical="center" wrapText="1" indent="1"/>
    </xf>
    <xf numFmtId="3" fontId="15" fillId="2" borderId="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 indent="1"/>
    </xf>
    <xf numFmtId="0" fontId="15" fillId="0" borderId="4" xfId="0" applyFont="1" applyBorder="1" applyAlignment="1">
      <alignment horizontal="center" vertical="center"/>
    </xf>
    <xf numFmtId="3" fontId="5" fillId="2" borderId="1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0" xfId="0" applyBorder="1" applyAlignment="1">
      <alignment horizontal="left" vertical="center" wrapText="1" indent="1"/>
    </xf>
    <xf numFmtId="0" fontId="3" fillId="0" borderId="0" xfId="0" applyFont="1" applyAlignment="1">
      <alignment wrapText="1"/>
    </xf>
    <xf numFmtId="3" fontId="24" fillId="0" borderId="0" xfId="0" applyNumberFormat="1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3" fontId="10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left" vertical="top" wrapText="1"/>
    </xf>
  </cellXfs>
  <cellStyles count="3">
    <cellStyle name="Hiperligação" xfId="2" builtinId="8" customBuiltin="1"/>
    <cellStyle name="Normal" xfId="0" builtinId="0"/>
    <cellStyle name="Normal 5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4.2'!$B$6:$B$19</c:f>
              <c:strCache>
                <c:ptCount val="14"/>
                <c:pt idx="0">
                  <c:v>França</c:v>
                </c:pt>
                <c:pt idx="1">
                  <c:v>Suíça</c:v>
                </c:pt>
                <c:pt idx="2">
                  <c:v>Reino Unido</c:v>
                </c:pt>
                <c:pt idx="3">
                  <c:v>Angola</c:v>
                </c:pt>
                <c:pt idx="4">
                  <c:v>EUA</c:v>
                </c:pt>
                <c:pt idx="5">
                  <c:v>Alemanha</c:v>
                </c:pt>
                <c:pt idx="6">
                  <c:v>Espanha</c:v>
                </c:pt>
                <c:pt idx="7">
                  <c:v>Luxemburgo</c:v>
                </c:pt>
                <c:pt idx="8">
                  <c:v>Bélgica</c:v>
                </c:pt>
                <c:pt idx="9">
                  <c:v>Países Baixos</c:v>
                </c:pt>
                <c:pt idx="10">
                  <c:v>África do Sul</c:v>
                </c:pt>
                <c:pt idx="11">
                  <c:v>Brasil</c:v>
                </c:pt>
                <c:pt idx="12">
                  <c:v>Canadá</c:v>
                </c:pt>
                <c:pt idx="13">
                  <c:v>Venezuela</c:v>
                </c:pt>
              </c:strCache>
            </c:strRef>
          </c:cat>
          <c:val>
            <c:numRef>
              <c:f>'Quadro 4.2'!$C$6:$C$19</c:f>
              <c:numCache>
                <c:formatCode>#,##0</c:formatCode>
                <c:ptCount val="14"/>
                <c:pt idx="0">
                  <c:v>1082690</c:v>
                </c:pt>
                <c:pt idx="1">
                  <c:v>1062060</c:v>
                </c:pt>
                <c:pt idx="2">
                  <c:v>621110</c:v>
                </c:pt>
                <c:pt idx="3">
                  <c:v>315690</c:v>
                </c:pt>
                <c:pt idx="4">
                  <c:v>248410</c:v>
                </c:pt>
                <c:pt idx="5">
                  <c:v>214530</c:v>
                </c:pt>
                <c:pt idx="6">
                  <c:v>136740</c:v>
                </c:pt>
                <c:pt idx="7">
                  <c:v>90180</c:v>
                </c:pt>
                <c:pt idx="8">
                  <c:v>62230</c:v>
                </c:pt>
                <c:pt idx="9">
                  <c:v>53030</c:v>
                </c:pt>
                <c:pt idx="10">
                  <c:v>31120</c:v>
                </c:pt>
                <c:pt idx="11">
                  <c:v>26710</c:v>
                </c:pt>
                <c:pt idx="12">
                  <c:v>22730</c:v>
                </c:pt>
                <c:pt idx="13">
                  <c:v>11530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9-455F-81E2-DE5691A77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0796928"/>
        <c:axId val="220108416"/>
      </c:barChart>
      <c:catAx>
        <c:axId val="2207969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220108416"/>
        <c:crosses val="autoZero"/>
        <c:auto val="1"/>
        <c:lblAlgn val="ctr"/>
        <c:lblOffset val="100"/>
        <c:noMultiLvlLbl val="0"/>
      </c:catAx>
      <c:valAx>
        <c:axId val="220108416"/>
        <c:scaling>
          <c:orientation val="minMax"/>
          <c:max val="1200000"/>
          <c:min val="0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PT" b="0" baseline="0"/>
                  <a:t>milhares de euros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079692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823066984702194E-2"/>
          <c:y val="9.7560975609756101E-2"/>
          <c:w val="0.82904751105651298"/>
          <c:h val="0.75121951219512195"/>
        </c:manualLayout>
      </c:layout>
      <c:barChart>
        <c:barDir val="col"/>
        <c:grouping val="clustered"/>
        <c:varyColors val="0"/>
        <c:ser>
          <c:idx val="1"/>
          <c:order val="0"/>
          <c:tx>
            <c:v>Milhares de euros, preços correntes</c:v>
          </c:tx>
          <c:spPr>
            <a:solidFill>
              <a:srgbClr val="4F81BD">
                <a:lumMod val="75000"/>
              </a:srgbClr>
            </a:solidFill>
            <a:ln w="25400">
              <a:noFill/>
            </a:ln>
          </c:spPr>
          <c:invertIfNegative val="0"/>
          <c:cat>
            <c:numRef>
              <c:f>'Quadro 4.3'!$B$5:$B$32</c:f>
              <c:numCache>
                <c:formatCode>General</c:formatCod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numCache>
            </c:numRef>
          </c:cat>
          <c:val>
            <c:numRef>
              <c:f>'Quadro 4.3'!$C$5:$C$32</c:f>
              <c:numCache>
                <c:formatCode>#,##0</c:formatCode>
                <c:ptCount val="28"/>
                <c:pt idx="0">
                  <c:v>2737490</c:v>
                </c:pt>
                <c:pt idx="1">
                  <c:v>2932550</c:v>
                </c:pt>
                <c:pt idx="2">
                  <c:v>3016290</c:v>
                </c:pt>
                <c:pt idx="3">
                  <c:v>3121680</c:v>
                </c:pt>
                <c:pt idx="4">
                  <c:v>3458120</c:v>
                </c:pt>
                <c:pt idx="5">
                  <c:v>3736820</c:v>
                </c:pt>
                <c:pt idx="6">
                  <c:v>2817880</c:v>
                </c:pt>
                <c:pt idx="7">
                  <c:v>2433780</c:v>
                </c:pt>
                <c:pt idx="8">
                  <c:v>2442160</c:v>
                </c:pt>
                <c:pt idx="9">
                  <c:v>2277250</c:v>
                </c:pt>
                <c:pt idx="10">
                  <c:v>2420270</c:v>
                </c:pt>
                <c:pt idx="11">
                  <c:v>2588420</c:v>
                </c:pt>
                <c:pt idx="12">
                  <c:v>2484680</c:v>
                </c:pt>
                <c:pt idx="13">
                  <c:v>2281870</c:v>
                </c:pt>
                <c:pt idx="14">
                  <c:v>2425900</c:v>
                </c:pt>
                <c:pt idx="15">
                  <c:v>2430490</c:v>
                </c:pt>
                <c:pt idx="16">
                  <c:v>2749460</c:v>
                </c:pt>
                <c:pt idx="17">
                  <c:v>3015780</c:v>
                </c:pt>
                <c:pt idx="18">
                  <c:v>3060710</c:v>
                </c:pt>
                <c:pt idx="19">
                  <c:v>3315620</c:v>
                </c:pt>
                <c:pt idx="20">
                  <c:v>3343200</c:v>
                </c:pt>
                <c:pt idx="21">
                  <c:v>3554750</c:v>
                </c:pt>
                <c:pt idx="22">
                  <c:v>3604010</c:v>
                </c:pt>
                <c:pt idx="23">
                  <c:v>3662130</c:v>
                </c:pt>
                <c:pt idx="24">
                  <c:v>3612860</c:v>
                </c:pt>
                <c:pt idx="25">
                  <c:v>3677760</c:v>
                </c:pt>
                <c:pt idx="26">
                  <c:v>3892260</c:v>
                </c:pt>
                <c:pt idx="27">
                  <c:v>4078490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B-42AC-93F7-EDCDB13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322240"/>
        <c:axId val="221389952"/>
      </c:barChart>
      <c:lineChart>
        <c:grouping val="standard"/>
        <c:varyColors val="0"/>
        <c:ser>
          <c:idx val="0"/>
          <c:order val="1"/>
          <c:tx>
            <c:v>Percentagem do PIB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'Quadro 4.3'!$G$5:$G$32</c:f>
              <c:numCache>
                <c:formatCode>0.0</c:formatCode>
                <c:ptCount val="28"/>
                <c:pt idx="0">
                  <c:v>2.9013710419325163</c:v>
                </c:pt>
                <c:pt idx="1">
                  <c:v>2.8657493819077309</c:v>
                </c:pt>
                <c:pt idx="2">
                  <c:v>2.7087542903943662</c:v>
                </c:pt>
                <c:pt idx="3">
                  <c:v>2.6100283186166267</c:v>
                </c:pt>
                <c:pt idx="4">
                  <c:v>2.6929378636663803</c:v>
                </c:pt>
                <c:pt idx="5">
                  <c:v>2.7522150616829313</c:v>
                </c:pt>
                <c:pt idx="6">
                  <c:v>1.9767064199396298</c:v>
                </c:pt>
                <c:pt idx="7">
                  <c:v>1.6661977066829881</c:v>
                </c:pt>
                <c:pt idx="8">
                  <c:v>1.6040628341578631</c:v>
                </c:pt>
                <c:pt idx="10">
                  <c:v>1.4557095642079747</c:v>
                </c:pt>
                <c:pt idx="11">
                  <c:v>1.475022708700652</c:v>
                </c:pt>
                <c:pt idx="12">
                  <c:v>1.387292660974591</c:v>
                </c:pt>
                <c:pt idx="13">
                  <c:v>1.3008304810724653</c:v>
                </c:pt>
                <c:pt idx="14">
                  <c:v>1.3487682669448082</c:v>
                </c:pt>
                <c:pt idx="15">
                  <c:v>1.3784695833664176</c:v>
                </c:pt>
                <c:pt idx="16">
                  <c:v>1.6313513564828988</c:v>
                </c:pt>
                <c:pt idx="17">
                  <c:v>1.7669661041179876</c:v>
                </c:pt>
                <c:pt idx="18">
                  <c:v>1.767289289535513</c:v>
                </c:pt>
                <c:pt idx="19">
                  <c:v>1.8482468907597689</c:v>
                </c:pt>
                <c:pt idx="20">
                  <c:v>1.7937479578089364</c:v>
                </c:pt>
                <c:pt idx="21">
                  <c:v>1.8182018126010502</c:v>
                </c:pt>
                <c:pt idx="22">
                  <c:v>1.7580742408691614</c:v>
                </c:pt>
                <c:pt idx="23">
                  <c:v>1.7073671067961709</c:v>
                </c:pt>
                <c:pt idx="24">
                  <c:v>1.7971504138381469</c:v>
                </c:pt>
                <c:pt idx="25">
                  <c:v>1.6987838445183392</c:v>
                </c:pt>
                <c:pt idx="26">
                  <c:v>1.5954690394335724</c:v>
                </c:pt>
                <c:pt idx="27">
                  <c:v>1.5253288992659628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B-42AC-93F7-EDCDB13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322752"/>
        <c:axId val="221390528"/>
      </c:lineChart>
      <c:catAx>
        <c:axId val="22132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pt-PT"/>
          </a:p>
        </c:txPr>
        <c:crossAx val="221389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389952"/>
        <c:scaling>
          <c:orientation val="minMax"/>
        </c:scaling>
        <c:delete val="0"/>
        <c:axPos val="l"/>
        <c:majorGridlines>
          <c:spPr>
            <a:ln w="6350">
              <a:solidFill>
                <a:srgbClr val="4F81BD">
                  <a:lumMod val="20000"/>
                  <a:lumOff val="80000"/>
                </a:srgb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milhares de euros</a:t>
                </a:r>
              </a:p>
            </c:rich>
          </c:tx>
          <c:layout>
            <c:manualLayout>
              <c:xMode val="edge"/>
              <c:yMode val="edge"/>
              <c:x val="2.3521110196401298E-3"/>
              <c:y val="2.3531239171734799E-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221322240"/>
        <c:crosses val="autoZero"/>
        <c:crossBetween val="between"/>
      </c:valAx>
      <c:catAx>
        <c:axId val="221322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1390528"/>
        <c:crosses val="autoZero"/>
        <c:auto val="0"/>
        <c:lblAlgn val="ctr"/>
        <c:lblOffset val="100"/>
        <c:noMultiLvlLbl val="0"/>
      </c:catAx>
      <c:valAx>
        <c:axId val="221390528"/>
        <c:scaling>
          <c:orientation val="minMax"/>
          <c:max val="4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 do PIB</a:t>
                </a:r>
              </a:p>
            </c:rich>
          </c:tx>
          <c:layout>
            <c:manualLayout>
              <c:xMode val="edge"/>
              <c:yMode val="edge"/>
              <c:x val="0.88852160562135996"/>
              <c:y val="2.3531239171734799E-2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221322752"/>
        <c:crosses val="max"/>
        <c:crossBetween val="between"/>
      </c:valAx>
      <c:spPr>
        <a:noFill/>
        <a:ln w="25400">
          <a:noFill/>
        </a:ln>
      </c:spPr>
    </c:plotArea>
    <c:legend>
      <c:legendPos val="t"/>
      <c:overlay val="1"/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Arial" pitchFamily="34" charset="0"/>
          <a:ea typeface="Arial"/>
          <a:cs typeface="Arial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B86E-48DE-AE57-CC4132D345E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100-401B-9406-6ABD844AF65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C10-42D3-BC83-882445E5A52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0100-401B-9406-6ABD844AF65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339-4E6A-930E-C8A534A4A4C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339-4E6A-930E-C8A534A4A4CE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65C9-44E3-BA34-0BDD89DF2862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B9AF-4E47-BF56-E86CF063C13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9AF-4E47-BF56-E86CF063C135}"/>
              </c:ext>
            </c:extLst>
          </c:dPt>
          <c:cat>
            <c:strRef>
              <c:f>'Gráfico 4.3'!$B$50:$B$59</c:f>
              <c:strCache>
                <c:ptCount val="10"/>
                <c:pt idx="0">
                  <c:v>Angola</c:v>
                </c:pt>
                <c:pt idx="1">
                  <c:v>Reino Unido</c:v>
                </c:pt>
                <c:pt idx="2">
                  <c:v>Holanda</c:v>
                </c:pt>
                <c:pt idx="3">
                  <c:v>Bélgica</c:v>
                </c:pt>
                <c:pt idx="4">
                  <c:v>Espanha</c:v>
                </c:pt>
                <c:pt idx="5">
                  <c:v>Suíça</c:v>
                </c:pt>
                <c:pt idx="6">
                  <c:v>França</c:v>
                </c:pt>
                <c:pt idx="7">
                  <c:v>Alemanha</c:v>
                </c:pt>
                <c:pt idx="8">
                  <c:v>Luxemburgo</c:v>
                </c:pt>
                <c:pt idx="9">
                  <c:v>EUA</c:v>
                </c:pt>
              </c:strCache>
            </c:strRef>
          </c:cat>
          <c:val>
            <c:numRef>
              <c:f>'Gráfico 4.3'!$C$50:$C$59</c:f>
              <c:numCache>
                <c:formatCode>#,##0</c:formatCode>
                <c:ptCount val="10"/>
                <c:pt idx="0">
                  <c:v>2110.7142857142858</c:v>
                </c:pt>
                <c:pt idx="1">
                  <c:v>188.04433520382139</c:v>
                </c:pt>
                <c:pt idx="2">
                  <c:v>186.64864864864865</c:v>
                </c:pt>
                <c:pt idx="3">
                  <c:v>127.19970792259949</c:v>
                </c:pt>
                <c:pt idx="4" formatCode="0">
                  <c:v>75.420141116100069</c:v>
                </c:pt>
                <c:pt idx="5">
                  <c:v>68.765791104543069</c:v>
                </c:pt>
                <c:pt idx="6">
                  <c:v>15.860157520760197</c:v>
                </c:pt>
                <c:pt idx="7">
                  <c:v>4.2369175453087706</c:v>
                </c:pt>
                <c:pt idx="8">
                  <c:v>-13.670304422745545</c:v>
                </c:pt>
                <c:pt idx="9">
                  <c:v>-33.303799167673503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AF-4E47-BF56-E86CF063C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491200"/>
        <c:axId val="221391680"/>
      </c:barChart>
      <c:catAx>
        <c:axId val="2214912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txPr>
          <a:bodyPr/>
          <a:lstStyle/>
          <a:p>
            <a:pPr>
              <a:defRPr baseline="0"/>
            </a:pPr>
            <a:endParaRPr lang="pt-PT"/>
          </a:p>
        </c:txPr>
        <c:crossAx val="221391680"/>
        <c:crosses val="autoZero"/>
        <c:auto val="1"/>
        <c:lblAlgn val="ctr"/>
        <c:lblOffset val="100"/>
        <c:noMultiLvlLbl val="0"/>
      </c:catAx>
      <c:valAx>
        <c:axId val="221391680"/>
        <c:scaling>
          <c:orientation val="minMax"/>
          <c:max val="600"/>
          <c:min val="-50"/>
        </c:scaling>
        <c:delete val="0"/>
        <c:axPos val="b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1491200"/>
        <c:crosses val="max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C8A-4133-8035-B865AB7D3B7A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6A31-4983-826E-FA90F358C70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E177-4CBF-B6B1-900AFB21F8E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A31-4983-826E-FA90F358C70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C18-4E90-B506-BC8655A2074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688-4DBF-8CE6-425B9771821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688-4DBF-8CE6-425B9771821E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FE2-42B7-91B7-63D2387E99D5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7C8B-48B0-8069-7246978BF1C2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7C8B-48B0-8069-7246978BF1C2}"/>
              </c:ext>
            </c:extLst>
          </c:dPt>
          <c:cat>
            <c:strRef>
              <c:f>'Gráfico 4.4'!$B$50:$B$59</c:f>
              <c:strCache>
                <c:ptCount val="10"/>
                <c:pt idx="0">
                  <c:v>Reino Unido</c:v>
                </c:pt>
                <c:pt idx="1">
                  <c:v>Espanha</c:v>
                </c:pt>
                <c:pt idx="2">
                  <c:v>Holanda</c:v>
                </c:pt>
                <c:pt idx="3">
                  <c:v>Angola</c:v>
                </c:pt>
                <c:pt idx="4">
                  <c:v>França</c:v>
                </c:pt>
                <c:pt idx="5">
                  <c:v>EUA</c:v>
                </c:pt>
                <c:pt idx="6">
                  <c:v>Bélgica</c:v>
                </c:pt>
                <c:pt idx="7">
                  <c:v>Suíça</c:v>
                </c:pt>
                <c:pt idx="8">
                  <c:v>Luxemburgo</c:v>
                </c:pt>
                <c:pt idx="9">
                  <c:v>Alemanha</c:v>
                </c:pt>
              </c:strCache>
            </c:strRef>
          </c:cat>
          <c:val>
            <c:numRef>
              <c:f>'Gráfico 4.4'!$C$50:$C$59</c:f>
              <c:numCache>
                <c:formatCode>0</c:formatCode>
                <c:ptCount val="10"/>
                <c:pt idx="0">
                  <c:v>35.424297924297946</c:v>
                </c:pt>
                <c:pt idx="1">
                  <c:v>11.670069416088197</c:v>
                </c:pt>
                <c:pt idx="2">
                  <c:v>8.2686810943242222</c:v>
                </c:pt>
                <c:pt idx="3">
                  <c:v>2.2875287561157336</c:v>
                </c:pt>
                <c:pt idx="4">
                  <c:v>1.9875846607447301</c:v>
                </c:pt>
                <c:pt idx="5">
                  <c:v>1.3835605256713706</c:v>
                </c:pt>
                <c:pt idx="6">
                  <c:v>1.3187886681862722</c:v>
                </c:pt>
                <c:pt idx="7">
                  <c:v>-1.8093063247136172</c:v>
                </c:pt>
                <c:pt idx="8">
                  <c:v>-8.1108620338292212</c:v>
                </c:pt>
                <c:pt idx="9">
                  <c:v>-9.0319297799262159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8B-48B0-8069-7246978BF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582336"/>
        <c:axId val="221393984"/>
      </c:barChart>
      <c:catAx>
        <c:axId val="2215823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crossAx val="221393984"/>
        <c:crosses val="autoZero"/>
        <c:auto val="1"/>
        <c:lblAlgn val="ctr"/>
        <c:lblOffset val="100"/>
        <c:noMultiLvlLbl val="0"/>
      </c:catAx>
      <c:valAx>
        <c:axId val="221393984"/>
        <c:scaling>
          <c:orientation val="minMax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crossAx val="221582336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169-426C-892D-C6E637C59704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2-F974-4A0F-B5D6-CB83CFE71972}"/>
              </c:ext>
            </c:extLst>
          </c:dPt>
          <c:cat>
            <c:strRef>
              <c:f>'Quadro 4.5'!$B$6:$B$83</c:f>
              <c:strCache>
                <c:ptCount val="78"/>
                <c:pt idx="0">
                  <c:v>Índia</c:v>
                </c:pt>
                <c:pt idx="1">
                  <c:v>Méexico</c:v>
                </c:pt>
                <c:pt idx="2">
                  <c:v>Filipinas</c:v>
                </c:pt>
                <c:pt idx="3">
                  <c:v>França</c:v>
                </c:pt>
                <c:pt idx="4">
                  <c:v>China</c:v>
                </c:pt>
                <c:pt idx="5">
                  <c:v>Paquistão</c:v>
                </c:pt>
                <c:pt idx="6">
                  <c:v>Bangladesh</c:v>
                </c:pt>
                <c:pt idx="7">
                  <c:v>Alemanha</c:v>
                </c:pt>
                <c:pt idx="8">
                  <c:v>Guatemala</c:v>
                </c:pt>
                <c:pt idx="9">
                  <c:v>Nigéria</c:v>
                </c:pt>
                <c:pt idx="10">
                  <c:v>Ucrania</c:v>
                </c:pt>
                <c:pt idx="11">
                  <c:v>Bélgica</c:v>
                </c:pt>
                <c:pt idx="12">
                  <c:v>Indonésia</c:v>
                </c:pt>
                <c:pt idx="13">
                  <c:v>Vietname</c:v>
                </c:pt>
                <c:pt idx="14">
                  <c:v>Uzbequistão</c:v>
                </c:pt>
                <c:pt idx="15">
                  <c:v>Itália</c:v>
                </c:pt>
                <c:pt idx="16">
                  <c:v>Marrocos</c:v>
                </c:pt>
                <c:pt idx="17">
                  <c:v>Nepal</c:v>
                </c:pt>
                <c:pt idx="18">
                  <c:v>Rep. Dominicana</c:v>
                </c:pt>
                <c:pt idx="19">
                  <c:v>Colômbia</c:v>
                </c:pt>
                <c:pt idx="20">
                  <c:v>Roménia</c:v>
                </c:pt>
                <c:pt idx="21">
                  <c:v>Tailândia</c:v>
                </c:pt>
                <c:pt idx="22">
                  <c:v>Honduras</c:v>
                </c:pt>
                <c:pt idx="23">
                  <c:v>El Salvador</c:v>
                </c:pt>
                <c:pt idx="24">
                  <c:v>EUA</c:v>
                </c:pt>
                <c:pt idx="25">
                  <c:v>Coreia do Sul</c:v>
                </c:pt>
                <c:pt idx="26">
                  <c:v>Polónia</c:v>
                </c:pt>
                <c:pt idx="27">
                  <c:v>Líbano</c:v>
                </c:pt>
                <c:pt idx="28">
                  <c:v>Croácia</c:v>
                </c:pt>
                <c:pt idx="29">
                  <c:v>Sri Lanka</c:v>
                </c:pt>
                <c:pt idx="30">
                  <c:v>Sérvia</c:v>
                </c:pt>
                <c:pt idx="31">
                  <c:v>Equador</c:v>
                </c:pt>
                <c:pt idx="32">
                  <c:v>Espanha</c:v>
                </c:pt>
                <c:pt idx="33">
                  <c:v>Japão</c:v>
                </c:pt>
                <c:pt idx="34">
                  <c:v>Hungria</c:v>
                </c:pt>
                <c:pt idx="35">
                  <c:v>Nicarágua</c:v>
                </c:pt>
                <c:pt idx="36">
                  <c:v>Tajiquistão</c:v>
                </c:pt>
                <c:pt idx="37">
                  <c:v>Reino Unido</c:v>
                </c:pt>
                <c:pt idx="38">
                  <c:v>Jordânia</c:v>
                </c:pt>
                <c:pt idx="39">
                  <c:v>Rep. Checa</c:v>
                </c:pt>
                <c:pt idx="40">
                  <c:v>Peru</c:v>
                </c:pt>
                <c:pt idx="41">
                  <c:v>Brasil</c:v>
                </c:pt>
                <c:pt idx="42">
                  <c:v>Haiti</c:v>
                </c:pt>
                <c:pt idx="43">
                  <c:v>Geórgia</c:v>
                </c:pt>
                <c:pt idx="44">
                  <c:v>Quénia</c:v>
                </c:pt>
                <c:pt idx="45">
                  <c:v>Suécia</c:v>
                </c:pt>
                <c:pt idx="46">
                  <c:v>Países Baixos</c:v>
                </c:pt>
                <c:pt idx="47">
                  <c:v>Yemen</c:v>
                </c:pt>
                <c:pt idx="48">
                  <c:v>Jamaica</c:v>
                </c:pt>
                <c:pt idx="49">
                  <c:v>Áustria</c:v>
                </c:pt>
                <c:pt idx="50">
                  <c:v>Congo, Dem. Rep.</c:v>
                </c:pt>
                <c:pt idx="51">
                  <c:v>Suíça</c:v>
                </c:pt>
                <c:pt idx="52">
                  <c:v>Zimbabue</c:v>
                </c:pt>
                <c:pt idx="53">
                  <c:v>Senegal</c:v>
                </c:pt>
                <c:pt idx="54">
                  <c:v>Quirguistão</c:v>
                </c:pt>
                <c:pt idx="55">
                  <c:v>Bósnia e Herzegovina</c:v>
                </c:pt>
                <c:pt idx="56">
                  <c:v>Cambodja</c:v>
                </c:pt>
                <c:pt idx="57">
                  <c:v>Tunísia</c:v>
                </c:pt>
                <c:pt idx="58">
                  <c:v>Rússia</c:v>
                </c:pt>
                <c:pt idx="59">
                  <c:v>Bulgária</c:v>
                </c:pt>
                <c:pt idx="60">
                  <c:v>Gana</c:v>
                </c:pt>
                <c:pt idx="61">
                  <c:v>Luxemburgo</c:v>
                </c:pt>
                <c:pt idx="62">
                  <c:v>Eslováquia</c:v>
                </c:pt>
                <c:pt idx="63">
                  <c:v>Albânia</c:v>
                </c:pt>
                <c:pt idx="64">
                  <c:v>Moldávia</c:v>
                </c:pt>
                <c:pt idx="65">
                  <c:v>Azerbaijão</c:v>
                </c:pt>
                <c:pt idx="66">
                  <c:v>Argélia</c:v>
                </c:pt>
                <c:pt idx="67">
                  <c:v>Kosovo</c:v>
                </c:pt>
                <c:pt idx="68">
                  <c:v>Bermuda</c:v>
                </c:pt>
                <c:pt idx="69">
                  <c:v>Somália</c:v>
                </c:pt>
                <c:pt idx="70">
                  <c:v>Austrália</c:v>
                </c:pt>
                <c:pt idx="71">
                  <c:v>Malásia</c:v>
                </c:pt>
                <c:pt idx="72">
                  <c:v>Arménia</c:v>
                </c:pt>
                <c:pt idx="73">
                  <c:v>Bolívia</c:v>
                </c:pt>
                <c:pt idx="74">
                  <c:v>Uganda</c:v>
                </c:pt>
                <c:pt idx="75">
                  <c:v>Qatar</c:v>
                </c:pt>
                <c:pt idx="76">
                  <c:v>Dinamarca</c:v>
                </c:pt>
                <c:pt idx="77">
                  <c:v>Portugal</c:v>
                </c:pt>
              </c:strCache>
            </c:strRef>
          </c:cat>
          <c:val>
            <c:numRef>
              <c:f>'Quadro 4.5'!$C$6:$C$83</c:f>
              <c:numCache>
                <c:formatCode>#,##0</c:formatCode>
                <c:ptCount val="78"/>
                <c:pt idx="0">
                  <c:v>119526055.008102</c:v>
                </c:pt>
                <c:pt idx="1">
                  <c:v>66238949.307999998</c:v>
                </c:pt>
                <c:pt idx="2">
                  <c:v>39096890.141679496</c:v>
                </c:pt>
                <c:pt idx="3">
                  <c:v>36909109.0767233</c:v>
                </c:pt>
                <c:pt idx="4">
                  <c:v>29110273.774630003</c:v>
                </c:pt>
                <c:pt idx="5">
                  <c:v>26558000</c:v>
                </c:pt>
                <c:pt idx="6">
                  <c:v>22168181.204610299</c:v>
                </c:pt>
                <c:pt idx="7">
                  <c:v>20430799.208483502</c:v>
                </c:pt>
                <c:pt idx="8">
                  <c:v>19978377.280000001</c:v>
                </c:pt>
                <c:pt idx="9">
                  <c:v>19549549.365015898</c:v>
                </c:pt>
                <c:pt idx="10">
                  <c:v>14967000</c:v>
                </c:pt>
                <c:pt idx="11">
                  <c:v>14478051.3007512</c:v>
                </c:pt>
                <c:pt idx="12">
                  <c:v>14466835.209753901</c:v>
                </c:pt>
                <c:pt idx="13">
                  <c:v>14000000</c:v>
                </c:pt>
                <c:pt idx="14">
                  <c:v>13925011.985674499</c:v>
                </c:pt>
                <c:pt idx="15">
                  <c:v>12102901.534395201</c:v>
                </c:pt>
                <c:pt idx="16">
                  <c:v>11755209.3546739</c:v>
                </c:pt>
                <c:pt idx="17">
                  <c:v>10724572.1955665</c:v>
                </c:pt>
                <c:pt idx="18">
                  <c:v>10619200</c:v>
                </c:pt>
                <c:pt idx="19">
                  <c:v>10111593.424101999</c:v>
                </c:pt>
                <c:pt idx="20">
                  <c:v>9692615.8226867206</c:v>
                </c:pt>
                <c:pt idx="21">
                  <c:v>9618245.7214251403</c:v>
                </c:pt>
                <c:pt idx="22">
                  <c:v>8968206.46849191</c:v>
                </c:pt>
                <c:pt idx="23">
                  <c:v>8193238.0168843903</c:v>
                </c:pt>
                <c:pt idx="24">
                  <c:v>7735000</c:v>
                </c:pt>
                <c:pt idx="25">
                  <c:v>7653000</c:v>
                </c:pt>
                <c:pt idx="26">
                  <c:v>7127000</c:v>
                </c:pt>
                <c:pt idx="27">
                  <c:v>6696174.3197580697</c:v>
                </c:pt>
                <c:pt idx="28">
                  <c:v>6072754.8536655698</c:v>
                </c:pt>
                <c:pt idx="29">
                  <c:v>6022594.5326252496</c:v>
                </c:pt>
                <c:pt idx="30">
                  <c:v>5772220.8687433898</c:v>
                </c:pt>
                <c:pt idx="31">
                  <c:v>5452432.4766575703</c:v>
                </c:pt>
                <c:pt idx="32">
                  <c:v>5072672.5066097202</c:v>
                </c:pt>
                <c:pt idx="33">
                  <c:v>4687179.7658275301</c:v>
                </c:pt>
                <c:pt idx="34">
                  <c:v>4679862.12415013</c:v>
                </c:pt>
                <c:pt idx="35">
                  <c:v>4662300</c:v>
                </c:pt>
                <c:pt idx="36">
                  <c:v>4633754.2222970305</c:v>
                </c:pt>
                <c:pt idx="37">
                  <c:v>4487257.3177527105</c:v>
                </c:pt>
                <c:pt idx="38">
                  <c:v>4484928</c:v>
                </c:pt>
                <c:pt idx="39">
                  <c:v>4466393.5400968902</c:v>
                </c:pt>
                <c:pt idx="40">
                  <c:v>4446181.8619997799</c:v>
                </c:pt>
                <c:pt idx="41">
                  <c:v>4433700.9534</c:v>
                </c:pt>
                <c:pt idx="42">
                  <c:v>4247298.33984375</c:v>
                </c:pt>
                <c:pt idx="43">
                  <c:v>4201299.8053600006</c:v>
                </c:pt>
                <c:pt idx="44">
                  <c:v>4166666.6666666698</c:v>
                </c:pt>
                <c:pt idx="45">
                  <c:v>4158945.5138912098</c:v>
                </c:pt>
                <c:pt idx="46">
                  <c:v>4060991.92054052</c:v>
                </c:pt>
                <c:pt idx="47">
                  <c:v>3770584</c:v>
                </c:pt>
                <c:pt idx="48">
                  <c:v>3600799.9502772004</c:v>
                </c:pt>
                <c:pt idx="49">
                  <c:v>3305581.62276982</c:v>
                </c:pt>
                <c:pt idx="50">
                  <c:v>3298265.0991836502</c:v>
                </c:pt>
                <c:pt idx="51">
                  <c:v>3266318.6069104201</c:v>
                </c:pt>
                <c:pt idx="52">
                  <c:v>3082300.7355447602</c:v>
                </c:pt>
                <c:pt idx="53">
                  <c:v>2935906.9824218797</c:v>
                </c:pt>
                <c:pt idx="54">
                  <c:v>2850000</c:v>
                </c:pt>
                <c:pt idx="55">
                  <c:v>2823600.7405249099</c:v>
                </c:pt>
                <c:pt idx="56">
                  <c:v>2781885.24544323</c:v>
                </c:pt>
                <c:pt idx="57">
                  <c:v>2650000</c:v>
                </c:pt>
                <c:pt idx="58">
                  <c:v>2548742.01377154</c:v>
                </c:pt>
                <c:pt idx="59">
                  <c:v>2479840</c:v>
                </c:pt>
                <c:pt idx="60">
                  <c:v>2431468.2486285199</c:v>
                </c:pt>
                <c:pt idx="61">
                  <c:v>2336420.8594757398</c:v>
                </c:pt>
                <c:pt idx="62">
                  <c:v>2239157.2629348403</c:v>
                </c:pt>
                <c:pt idx="63">
                  <c:v>2036169.2832903799</c:v>
                </c:pt>
                <c:pt idx="64">
                  <c:v>2012360</c:v>
                </c:pt>
                <c:pt idx="65">
                  <c:v>1912814</c:v>
                </c:pt>
                <c:pt idx="66">
                  <c:v>1867591.3026544298</c:v>
                </c:pt>
                <c:pt idx="67">
                  <c:v>1840970.6668382399</c:v>
                </c:pt>
                <c:pt idx="68">
                  <c:v>1750000</c:v>
                </c:pt>
                <c:pt idx="69">
                  <c:v>1735000</c:v>
                </c:pt>
                <c:pt idx="70">
                  <c:v>1726715.9710579601</c:v>
                </c:pt>
                <c:pt idx="71">
                  <c:v>1704437.5639365599</c:v>
                </c:pt>
                <c:pt idx="72">
                  <c:v>1451764.40631499</c:v>
                </c:pt>
                <c:pt idx="73">
                  <c:v>1449515.9589265999</c:v>
                </c:pt>
                <c:pt idx="74">
                  <c:v>1438671.7870722201</c:v>
                </c:pt>
                <c:pt idx="75">
                  <c:v>1437087.9120879099</c:v>
                </c:pt>
                <c:pt idx="76">
                  <c:v>1430162.2135400199</c:v>
                </c:pt>
                <c:pt idx="77">
                  <c:v>1335444.80901182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35-4143-B5FB-ADB50AA7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20636672"/>
        <c:axId val="221429760"/>
      </c:barChart>
      <c:catAx>
        <c:axId val="2206366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221429760"/>
        <c:crosses val="autoZero"/>
        <c:auto val="1"/>
        <c:lblAlgn val="ctr"/>
        <c:lblOffset val="100"/>
        <c:noMultiLvlLbl val="0"/>
      </c:catAx>
      <c:valAx>
        <c:axId val="221429760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/>
          <a:lstStyle/>
          <a:p>
            <a:pPr>
              <a:defRPr/>
            </a:pPr>
            <a:endParaRPr lang="pt-PT"/>
          </a:p>
        </c:txPr>
        <c:crossAx val="220636672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232-4004-AE97-D3E053D762FC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232-4004-AE97-D3E053D762FC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232-4004-AE97-D3E053D762FC}"/>
              </c:ext>
            </c:extLst>
          </c:dPt>
          <c:cat>
            <c:strRef>
              <c:f>'Gráfico 4.6'!$B$65:$B$138</c:f>
              <c:strCache>
                <c:ptCount val="74"/>
                <c:pt idx="0">
                  <c:v>Tajiquistão</c:v>
                </c:pt>
                <c:pt idx="1">
                  <c:v>Nepal</c:v>
                </c:pt>
                <c:pt idx="2">
                  <c:v>Nicarágua</c:v>
                </c:pt>
                <c:pt idx="3">
                  <c:v>Honduras</c:v>
                </c:pt>
                <c:pt idx="4">
                  <c:v>El Salvador</c:v>
                </c:pt>
                <c:pt idx="5">
                  <c:v>Congo, Dem. Rep.</c:v>
                </c:pt>
                <c:pt idx="6">
                  <c:v>Haiti</c:v>
                </c:pt>
                <c:pt idx="7">
                  <c:v>Quirguistão</c:v>
                </c:pt>
                <c:pt idx="8">
                  <c:v>Guatemala</c:v>
                </c:pt>
                <c:pt idx="9">
                  <c:v>Jamaica</c:v>
                </c:pt>
                <c:pt idx="10">
                  <c:v>Kosovo</c:v>
                </c:pt>
                <c:pt idx="11">
                  <c:v>Uzbequistão</c:v>
                </c:pt>
                <c:pt idx="12">
                  <c:v>Somália</c:v>
                </c:pt>
                <c:pt idx="13">
                  <c:v>Geórgia</c:v>
                </c:pt>
                <c:pt idx="14">
                  <c:v>Moldávia</c:v>
                </c:pt>
                <c:pt idx="15">
                  <c:v>Zimbabue</c:v>
                </c:pt>
                <c:pt idx="16">
                  <c:v>Bósnia e Herzegovina</c:v>
                </c:pt>
                <c:pt idx="17">
                  <c:v>Senegal</c:v>
                </c:pt>
                <c:pt idx="18">
                  <c:v>Filipinas</c:v>
                </c:pt>
                <c:pt idx="19">
                  <c:v>Albânia</c:v>
                </c:pt>
                <c:pt idx="20">
                  <c:v>Jordânia</c:v>
                </c:pt>
                <c:pt idx="21">
                  <c:v>Cambodja</c:v>
                </c:pt>
                <c:pt idx="22">
                  <c:v>Rep. Dominicana</c:v>
                </c:pt>
                <c:pt idx="23">
                  <c:v>Ucrania</c:v>
                </c:pt>
                <c:pt idx="24">
                  <c:v>Marrocos</c:v>
                </c:pt>
                <c:pt idx="25">
                  <c:v>Paquistão</c:v>
                </c:pt>
                <c:pt idx="26">
                  <c:v>Sérvia</c:v>
                </c:pt>
                <c:pt idx="27">
                  <c:v>Croácia</c:v>
                </c:pt>
                <c:pt idx="28">
                  <c:v>Sri Lanka</c:v>
                </c:pt>
                <c:pt idx="29">
                  <c:v>Arménia</c:v>
                </c:pt>
                <c:pt idx="30">
                  <c:v>Tunísia</c:v>
                </c:pt>
                <c:pt idx="31">
                  <c:v>Nigéria</c:v>
                </c:pt>
                <c:pt idx="32">
                  <c:v>Bangladesh</c:v>
                </c:pt>
                <c:pt idx="33">
                  <c:v>Equador</c:v>
                </c:pt>
                <c:pt idx="34">
                  <c:v>Quénia</c:v>
                </c:pt>
                <c:pt idx="35">
                  <c:v>Méexico</c:v>
                </c:pt>
                <c:pt idx="36">
                  <c:v>Índia</c:v>
                </c:pt>
                <c:pt idx="37">
                  <c:v>Vietname</c:v>
                </c:pt>
                <c:pt idx="38">
                  <c:v>Gana</c:v>
                </c:pt>
                <c:pt idx="39">
                  <c:v>Bolívia</c:v>
                </c:pt>
                <c:pt idx="40">
                  <c:v>Uganda</c:v>
                </c:pt>
                <c:pt idx="41">
                  <c:v>Colômbia</c:v>
                </c:pt>
                <c:pt idx="42">
                  <c:v>Roménia</c:v>
                </c:pt>
                <c:pt idx="43">
                  <c:v>Luxemburgo</c:v>
                </c:pt>
                <c:pt idx="44">
                  <c:v>Azerbaijão</c:v>
                </c:pt>
                <c:pt idx="45">
                  <c:v>Bulgária</c:v>
                </c:pt>
                <c:pt idx="46">
                  <c:v>Bélgica</c:v>
                </c:pt>
                <c:pt idx="47">
                  <c:v>Hungria</c:v>
                </c:pt>
                <c:pt idx="48">
                  <c:v>Tailândia</c:v>
                </c:pt>
                <c:pt idx="49">
                  <c:v>Eslováquia</c:v>
                </c:pt>
                <c:pt idx="50">
                  <c:v>Peru</c:v>
                </c:pt>
                <c:pt idx="51">
                  <c:v>Rep. Checa</c:v>
                </c:pt>
                <c:pt idx="52">
                  <c:v>França</c:v>
                </c:pt>
                <c:pt idx="53">
                  <c:v>Indonésia</c:v>
                </c:pt>
                <c:pt idx="54">
                  <c:v>Polónia</c:v>
                </c:pt>
                <c:pt idx="55">
                  <c:v>Argélia</c:v>
                </c:pt>
                <c:pt idx="56">
                  <c:v>Suécia</c:v>
                </c:pt>
                <c:pt idx="57">
                  <c:v>Áustria</c:v>
                </c:pt>
                <c:pt idx="58">
                  <c:v>Itália</c:v>
                </c:pt>
                <c:pt idx="59">
                  <c:v>Portugal</c:v>
                </c:pt>
                <c:pt idx="60">
                  <c:v>Alemanha</c:v>
                </c:pt>
                <c:pt idx="61">
                  <c:v>Coreia do Sul</c:v>
                </c:pt>
                <c:pt idx="62">
                  <c:v>Malásia</c:v>
                </c:pt>
                <c:pt idx="63">
                  <c:v>Suíça</c:v>
                </c:pt>
                <c:pt idx="64">
                  <c:v>Países Baixos</c:v>
                </c:pt>
                <c:pt idx="65">
                  <c:v>Dinamarca</c:v>
                </c:pt>
                <c:pt idx="66">
                  <c:v>Espanha</c:v>
                </c:pt>
                <c:pt idx="67">
                  <c:v>Brasil</c:v>
                </c:pt>
                <c:pt idx="68">
                  <c:v>China</c:v>
                </c:pt>
                <c:pt idx="69">
                  <c:v>Reino Unido</c:v>
                </c:pt>
                <c:pt idx="70">
                  <c:v>Rússia</c:v>
                </c:pt>
                <c:pt idx="71">
                  <c:v>Japão</c:v>
                </c:pt>
                <c:pt idx="72">
                  <c:v>Austrália</c:v>
                </c:pt>
                <c:pt idx="73">
                  <c:v>EUA</c:v>
                </c:pt>
              </c:strCache>
            </c:strRef>
          </c:cat>
          <c:val>
            <c:numRef>
              <c:f>'Gráfico 4.6'!$C$65:$C$138</c:f>
              <c:numCache>
                <c:formatCode>General</c:formatCode>
                <c:ptCount val="74"/>
                <c:pt idx="0">
                  <c:v>38.420588117389663</c:v>
                </c:pt>
                <c:pt idx="1">
                  <c:v>26.216273006536579</c:v>
                </c:pt>
                <c:pt idx="2">
                  <c:v>26.14977678931475</c:v>
                </c:pt>
                <c:pt idx="3">
                  <c:v>26.06998125046432</c:v>
                </c:pt>
                <c:pt idx="4">
                  <c:v>24.086693162977447</c:v>
                </c:pt>
                <c:pt idx="5">
                  <c:v>21.527661920260243</c:v>
                </c:pt>
                <c:pt idx="6">
                  <c:v>21.396074580641468</c:v>
                </c:pt>
                <c:pt idx="7">
                  <c:v>20.375148799884908</c:v>
                </c:pt>
                <c:pt idx="8">
                  <c:v>19.57695689556116</c:v>
                </c:pt>
                <c:pt idx="9">
                  <c:v>18.538506258043025</c:v>
                </c:pt>
                <c:pt idx="10">
                  <c:v>17.636603536553512</c:v>
                </c:pt>
                <c:pt idx="11">
                  <c:v>15.320873934775852</c:v>
                </c:pt>
                <c:pt idx="12">
                  <c:v>14.85470627611093</c:v>
                </c:pt>
                <c:pt idx="13">
                  <c:v>13.758725456714155</c:v>
                </c:pt>
                <c:pt idx="14">
                  <c:v>12.167040843535396</c:v>
                </c:pt>
                <c:pt idx="15">
                  <c:v>11.614548835208799</c:v>
                </c:pt>
                <c:pt idx="16">
                  <c:v>10.436563619433681</c:v>
                </c:pt>
                <c:pt idx="17">
                  <c:v>9.4663966824303873</c:v>
                </c:pt>
                <c:pt idx="18">
                  <c:v>8.9436611123003704</c:v>
                </c:pt>
                <c:pt idx="19">
                  <c:v>8.861510269339627</c:v>
                </c:pt>
                <c:pt idx="20">
                  <c:v>8.8262281401226463</c:v>
                </c:pt>
                <c:pt idx="21">
                  <c:v>8.7555668614980107</c:v>
                </c:pt>
                <c:pt idx="22">
                  <c:v>8.7440924018739512</c:v>
                </c:pt>
                <c:pt idx="23">
                  <c:v>8.3728179647909826</c:v>
                </c:pt>
                <c:pt idx="24">
                  <c:v>8.3305659201168005</c:v>
                </c:pt>
                <c:pt idx="25">
                  <c:v>7.8488403935439059</c:v>
                </c:pt>
                <c:pt idx="26">
                  <c:v>7.6771399837168284</c:v>
                </c:pt>
                <c:pt idx="27">
                  <c:v>7.3441043000451138</c:v>
                </c:pt>
                <c:pt idx="28">
                  <c:v>7.1394247042374435</c:v>
                </c:pt>
                <c:pt idx="29">
                  <c:v>5.99601988191651</c:v>
                </c:pt>
                <c:pt idx="30">
                  <c:v>5.4605853958770787</c:v>
                </c:pt>
                <c:pt idx="31">
                  <c:v>5.3882976083610803</c:v>
                </c:pt>
                <c:pt idx="32">
                  <c:v>5.0679936507604273</c:v>
                </c:pt>
                <c:pt idx="33">
                  <c:v>4.5878585212094727</c:v>
                </c:pt>
                <c:pt idx="34">
                  <c:v>3.8781127466659986</c:v>
                </c:pt>
                <c:pt idx="35">
                  <c:v>3.7028026887267562</c:v>
                </c:pt>
                <c:pt idx="36">
                  <c:v>3.3670080287147122</c:v>
                </c:pt>
                <c:pt idx="37">
                  <c:v>3.2579583792010522</c:v>
                </c:pt>
                <c:pt idx="38">
                  <c:v>3.1837838043602051</c:v>
                </c:pt>
                <c:pt idx="39">
                  <c:v>3.1614421842829183</c:v>
                </c:pt>
                <c:pt idx="40">
                  <c:v>2.9198044085078001</c:v>
                </c:pt>
                <c:pt idx="41">
                  <c:v>2.7814240739802383</c:v>
                </c:pt>
                <c:pt idx="42">
                  <c:v>2.7614087146917958</c:v>
                </c:pt>
                <c:pt idx="43">
                  <c:v>2.7245299896641444</c:v>
                </c:pt>
                <c:pt idx="44">
                  <c:v>2.6436084565324314</c:v>
                </c:pt>
                <c:pt idx="45">
                  <c:v>2.4411625940225252</c:v>
                </c:pt>
                <c:pt idx="46">
                  <c:v>2.2900461369951017</c:v>
                </c:pt>
                <c:pt idx="47">
                  <c:v>2.2034400017307982</c:v>
                </c:pt>
                <c:pt idx="48">
                  <c:v>1.8678200267218465</c:v>
                </c:pt>
                <c:pt idx="49">
                  <c:v>1.686193376186182</c:v>
                </c:pt>
                <c:pt idx="50">
                  <c:v>1.6614827676205444</c:v>
                </c:pt>
                <c:pt idx="51">
                  <c:v>1.3499413500741897</c:v>
                </c:pt>
                <c:pt idx="52">
                  <c:v>1.2177590575457036</c:v>
                </c:pt>
                <c:pt idx="53">
                  <c:v>1.0550714391240328</c:v>
                </c:pt>
                <c:pt idx="54">
                  <c:v>0.87854343414941993</c:v>
                </c:pt>
                <c:pt idx="55">
                  <c:v>0.77848906384714645</c:v>
                </c:pt>
                <c:pt idx="56">
                  <c:v>0.70102341769942589</c:v>
                </c:pt>
                <c:pt idx="57">
                  <c:v>0.64057420627327177</c:v>
                </c:pt>
                <c:pt idx="58">
                  <c:v>0.53674945229455984</c:v>
                </c:pt>
                <c:pt idx="59">
                  <c:v>0.46518209065963856</c:v>
                </c:pt>
                <c:pt idx="60">
                  <c:v>0.45849254382691684</c:v>
                </c:pt>
                <c:pt idx="61">
                  <c:v>0.44681410137969829</c:v>
                </c:pt>
                <c:pt idx="62">
                  <c:v>0.42648381333569374</c:v>
                </c:pt>
                <c:pt idx="63">
                  <c:v>0.3691004048044334</c:v>
                </c:pt>
                <c:pt idx="64">
                  <c:v>0.36319667559040225</c:v>
                </c:pt>
                <c:pt idx="65">
                  <c:v>0.35382647444324644</c:v>
                </c:pt>
                <c:pt idx="66">
                  <c:v>0.32091411873811093</c:v>
                </c:pt>
                <c:pt idx="67">
                  <c:v>0.2039734556825489</c:v>
                </c:pt>
                <c:pt idx="68">
                  <c:v>0.1635888194492158</c:v>
                </c:pt>
                <c:pt idx="69">
                  <c:v>0.13434771901388631</c:v>
                </c:pt>
                <c:pt idx="70">
                  <c:v>0.12608661993491571</c:v>
                </c:pt>
                <c:pt idx="71">
                  <c:v>0.1112566052502505</c:v>
                </c:pt>
                <c:pt idx="72">
                  <c:v>0.10016757803204152</c:v>
                </c:pt>
                <c:pt idx="73">
                  <c:v>2.8270232724137534E-2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9C-4FC4-AE17-9A9F9B2BD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20579328"/>
        <c:axId val="221432064"/>
      </c:barChart>
      <c:catAx>
        <c:axId val="2205793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221432064"/>
        <c:crosses val="autoZero"/>
        <c:auto val="1"/>
        <c:lblAlgn val="ctr"/>
        <c:lblOffset val="100"/>
        <c:noMultiLvlLbl val="0"/>
      </c:catAx>
      <c:valAx>
        <c:axId val="221432064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220579328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340F2B3-F112-4283-82FE-3D0FFD3D2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0.85157</cdr:x>
      <cdr:y>0.03098</cdr:y>
    </cdr:from>
    <cdr:to>
      <cdr:x>0.94644</cdr:x>
      <cdr:y>0.1222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300663" y="171450"/>
          <a:ext cx="590550" cy="5048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PT" sz="800">
              <a:latin typeface="Arial" pitchFamily="34" charset="0"/>
              <a:cs typeface="Arial" pitchFamily="34" charset="0"/>
            </a:rPr>
            <a:t>+2,111%</a:t>
          </a:r>
        </a:p>
      </cdr:txBody>
    </cdr:sp>
  </cdr:relSizeAnchor>
  <cdr:relSizeAnchor xmlns:cdr="http://schemas.openxmlformats.org/drawingml/2006/chartDrawing">
    <cdr:from>
      <cdr:x>0.92349</cdr:x>
      <cdr:y>0.92599</cdr:y>
    </cdr:from>
    <cdr:to>
      <cdr:x>0.98929</cdr:x>
      <cdr:y>0.99139</cdr:y>
    </cdr:to>
    <cdr:sp macro="" textlink="">
      <cdr:nvSpPr>
        <cdr:cNvPr id="12" name="Rectangle 11"/>
        <cdr:cNvSpPr/>
      </cdr:nvSpPr>
      <cdr:spPr>
        <a:xfrm xmlns:a="http://schemas.openxmlformats.org/drawingml/2006/main">
          <a:off x="5748338" y="5124450"/>
          <a:ext cx="409575" cy="3619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PT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14287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539408AF-CA03-49ED-B8B3-F92BAF752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2D68BE-DBC7-45A9-BF09-A769E1350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5F19F8-938A-4FB8-AAF7-AF087F9DF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FEFB46F-4AD4-44AD-8AD4-A149DF9F1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5349A11-6A23-4AEB-8BE3-700E1860E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4D3E4FB-33BC-4AEB-91F6-AED106FAD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A45A1A-C294-4EE7-A5BE-97665E729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1305CD0-F6F2-4F85-9248-EE637F178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6</xdr:col>
      <xdr:colOff>0</xdr:colOff>
      <xdr:row>31</xdr:row>
      <xdr:rowOff>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8DD0D2-A5FB-491E-AB21-EFF047135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571499</xdr:rowOff>
    </xdr:from>
    <xdr:to>
      <xdr:col>6</xdr:col>
      <xdr:colOff>0</xdr:colOff>
      <xdr:row>30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B9C2746A-08BE-418A-97CA-40869EC26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0</xdr:rowOff>
    </xdr:from>
    <xdr:to>
      <xdr:col>6</xdr:col>
      <xdr:colOff>0</xdr:colOff>
      <xdr:row>31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2B04C4-5729-4F44-9A1B-E367C0A39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4" Type="http://schemas.openxmlformats.org/officeDocument/2006/relationships/drawing" Target="../drawings/drawing12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4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showGridLines="0" tabSelected="1" workbookViewId="0"/>
  </sheetViews>
  <sheetFormatPr defaultRowHeight="14.4" x14ac:dyDescent="0.3"/>
  <cols>
    <col min="1" max="1" width="12.6640625" customWidth="1"/>
    <col min="2" max="7" width="36.6640625" customWidth="1"/>
    <col min="8" max="8" width="8.6640625" customWidth="1"/>
  </cols>
  <sheetData>
    <row r="1" spans="1:8" ht="30" customHeight="1" x14ac:dyDescent="0.3">
      <c r="A1" s="10" t="s">
        <v>64</v>
      </c>
      <c r="B1" s="190"/>
      <c r="C1" s="191"/>
      <c r="D1" s="191"/>
      <c r="E1" s="12"/>
      <c r="F1" s="12"/>
      <c r="G1" s="12"/>
      <c r="H1" s="60"/>
    </row>
    <row r="2" spans="1:8" ht="30" customHeight="1" x14ac:dyDescent="0.3">
      <c r="A2" s="61"/>
      <c r="B2" s="192" t="s">
        <v>122</v>
      </c>
      <c r="C2" s="193"/>
      <c r="D2" s="193"/>
      <c r="E2" s="193"/>
      <c r="F2" s="193"/>
      <c r="G2" s="193"/>
      <c r="H2" s="194"/>
    </row>
    <row r="3" spans="1:8" ht="30" customHeight="1" x14ac:dyDescent="0.3">
      <c r="A3" s="62"/>
      <c r="B3" s="195" t="s">
        <v>91</v>
      </c>
      <c r="C3" s="196"/>
      <c r="D3" s="196"/>
      <c r="E3" s="196"/>
      <c r="F3" s="196"/>
      <c r="G3" s="196"/>
      <c r="H3" s="63"/>
    </row>
    <row r="4" spans="1:8" ht="15" customHeight="1" x14ac:dyDescent="0.3">
      <c r="A4" s="64"/>
      <c r="B4" s="187" t="str">
        <f>HYPERLINK('Quadro 4.1'!B2)</f>
        <v>Quadro 4.1   Remessas recebidas em Portugal por país de origem das transferências, milhares de euros, 2023</v>
      </c>
      <c r="C4" s="186"/>
      <c r="D4" s="186"/>
      <c r="E4" s="188" t="str">
        <f>HYPERLINK('Gráfico 4.1'!A1,'Gráfico 4.1'!B2)</f>
        <v>Gráfico 4.1 Remessas recebidas em Portugal, principais países de origem das transferências, 2023</v>
      </c>
      <c r="F4" s="189"/>
      <c r="G4" s="189"/>
      <c r="H4" s="65"/>
    </row>
    <row r="5" spans="1:8" ht="15" customHeight="1" x14ac:dyDescent="0.3">
      <c r="A5" s="64"/>
      <c r="B5" s="187" t="str">
        <f>HYPERLINK('Quadro 4.2'!A1,'Quadro 4.2'!B2)</f>
        <v>Quadro 4.2  Remessas recebidas em Portugal, principais países de origem das transferências, 2023</v>
      </c>
      <c r="C5" s="186"/>
      <c r="D5" s="186"/>
      <c r="E5" s="188" t="str">
        <f>HYPERLINK('Gráfico 4.2'!A1,'Gráfico 4.2'!B2)</f>
        <v>Gráfico 4.2 Evolução das remessas recebidas em Portugal, milhares de euros, preços correntes, e em percentagem do PIB, 1996-2023</v>
      </c>
      <c r="F5" s="189"/>
      <c r="G5" s="189"/>
      <c r="H5" s="65"/>
    </row>
    <row r="6" spans="1:8" ht="15" customHeight="1" x14ac:dyDescent="0.3">
      <c r="A6" s="64"/>
      <c r="B6" s="187" t="str">
        <f>HYPERLINK('Quadro 4.3'!A1,'Quadro 4.3'!B2)</f>
        <v>Quadro 4.3  Comparação entre a evolução das remessas recebidas em Portugal e a evolução do PIB, 1996-2023</v>
      </c>
      <c r="C6" s="187"/>
      <c r="D6" s="187"/>
      <c r="E6" s="188" t="str">
        <f>HYPERLINK('Gráfico 4.3'!A1,'Gráfico 4.3'!B2)</f>
        <v>Gráfico 4.3 Variação percentual das remessas recebidas em Portugal, principais países de origem das transferências, 2002-2023</v>
      </c>
      <c r="F6" s="189"/>
      <c r="G6" s="189"/>
      <c r="H6" s="65"/>
    </row>
    <row r="7" spans="1:8" ht="15" customHeight="1" x14ac:dyDescent="0.3">
      <c r="A7" s="64"/>
      <c r="B7" s="187" t="str">
        <f>HYPERLINK('Quadro 4.4'!A1,'Quadro 4.4'!B2)</f>
        <v>Quadro 4.4  Evolução das remessas recebidas em Portugal, principais países de origem das transferências, 2000-2023</v>
      </c>
      <c r="C7" s="187"/>
      <c r="D7" s="187"/>
      <c r="E7" s="188" t="str">
        <f>HYPERLINK('Gráfico 4.4'!A1,'Gráfico 4.4'!B2)</f>
        <v>Gráfico 4.4 Variação percentual das remessas recebidas em Portugal, principais países de origem das transferências, 2022-2023</v>
      </c>
      <c r="F7" s="189"/>
      <c r="G7" s="189"/>
      <c r="H7" s="65"/>
    </row>
    <row r="8" spans="1:8" ht="15" customHeight="1" x14ac:dyDescent="0.3">
      <c r="A8" s="64"/>
      <c r="B8" s="187" t="str">
        <f>HYPERLINK('Quadro 4.5'!A1,'Quadro 4.5'!B2)</f>
        <v>Quadro 4.5  Remessas mundiais de emigrantes, principais países de destino das transferências, valor em milhares de dólares e em percentagem do PIB, 2023</v>
      </c>
      <c r="C8" s="187"/>
      <c r="D8" s="187"/>
      <c r="E8" s="188" t="str">
        <f>HYPERLINK('Gráfico 4.5'!A1,'Gráfico 4.5'!B2)</f>
        <v>Quadro 4.5  Remessas mundiais de emigrantes, principais países de destino das transferências, milhares de dólares, 2023</v>
      </c>
      <c r="F8" s="189"/>
      <c r="G8" s="189"/>
      <c r="H8" s="63"/>
    </row>
    <row r="9" spans="1:8" ht="30" customHeight="1" x14ac:dyDescent="0.3">
      <c r="A9" s="64"/>
      <c r="E9" s="188" t="str">
        <f>HYPERLINK('Gráfico 4.6'!A1,'Gráfico 4.6'!B2)</f>
        <v>Gráfico 4.6 Remessas mundiais de emigrantes, principais países de destino das transferências, percentagem do PIB, 2023</v>
      </c>
      <c r="F9" s="189"/>
      <c r="G9" s="189"/>
      <c r="H9" s="55"/>
    </row>
    <row r="10" spans="1:8" ht="30" customHeight="1" x14ac:dyDescent="0.3">
      <c r="A10" s="66"/>
      <c r="B10" s="67"/>
      <c r="C10" s="68"/>
      <c r="D10" s="68"/>
      <c r="E10" s="69"/>
      <c r="F10" s="70"/>
      <c r="G10" s="70"/>
      <c r="H10" s="60"/>
    </row>
    <row r="11" spans="1:8" s="99" customFormat="1" ht="15" customHeight="1" x14ac:dyDescent="0.3">
      <c r="A11" s="20" t="s">
        <v>65</v>
      </c>
      <c r="B11" s="184" t="s">
        <v>158</v>
      </c>
      <c r="C11" s="185"/>
    </row>
    <row r="12" spans="1:8" s="99" customFormat="1" ht="15" customHeight="1" x14ac:dyDescent="0.3">
      <c r="A12" s="97" t="s">
        <v>67</v>
      </c>
      <c r="B12" s="186" t="s">
        <v>157</v>
      </c>
      <c r="C12" s="186"/>
      <c r="D12" s="186"/>
      <c r="E12" s="164"/>
      <c r="F12" s="164"/>
      <c r="G12" s="164"/>
      <c r="H12" s="98"/>
    </row>
    <row r="13" spans="1:8" ht="15" customHeight="1" x14ac:dyDescent="0.3">
      <c r="A13" s="66"/>
      <c r="B13" s="71"/>
      <c r="C13" s="71"/>
      <c r="D13" s="71"/>
      <c r="E13" s="66"/>
      <c r="F13" s="66"/>
      <c r="G13" s="66"/>
      <c r="H13" s="60"/>
    </row>
    <row r="14" spans="1:8" ht="60" customHeight="1" x14ac:dyDescent="0.3">
      <c r="A14" s="66"/>
      <c r="B14" s="197" t="s">
        <v>90</v>
      </c>
      <c r="C14" s="198"/>
      <c r="D14" s="199"/>
      <c r="E14" s="66"/>
      <c r="F14" s="66"/>
      <c r="G14" s="66"/>
      <c r="H14" s="60"/>
    </row>
    <row r="15" spans="1:8" ht="15" customHeight="1" x14ac:dyDescent="0.3">
      <c r="A15" s="66"/>
      <c r="B15" s="71"/>
      <c r="C15" s="71"/>
      <c r="D15" s="71"/>
      <c r="E15" s="66"/>
      <c r="F15" s="66"/>
      <c r="G15" s="66"/>
      <c r="H15" s="60"/>
    </row>
    <row r="16" spans="1:8" ht="15" customHeight="1" x14ac:dyDescent="0.3"/>
  </sheetData>
  <mergeCells count="17">
    <mergeCell ref="B14:D14"/>
    <mergeCell ref="E9:G9"/>
    <mergeCell ref="B8:D8"/>
    <mergeCell ref="B11:C11"/>
    <mergeCell ref="B12:D12"/>
    <mergeCell ref="B6:D6"/>
    <mergeCell ref="E6:G6"/>
    <mergeCell ref="E7:G7"/>
    <mergeCell ref="B7:D7"/>
    <mergeCell ref="E8:G8"/>
    <mergeCell ref="B5:D5"/>
    <mergeCell ref="E5:G5"/>
    <mergeCell ref="B1:D1"/>
    <mergeCell ref="B2:H2"/>
    <mergeCell ref="B3:G3"/>
    <mergeCell ref="B4:D4"/>
    <mergeCell ref="E4:G4"/>
  </mergeCells>
  <hyperlinks>
    <hyperlink ref="B4:D4" location="'Quadro 4.1'!B2" display="'Quadro 4.1'!B2" xr:uid="{00000000-0004-0000-0000-000000000000}"/>
    <hyperlink ref="B5:D5" location="'Quadro 4.2'!B2" display="'Quadro 4.2'!B2" xr:uid="{00000000-0004-0000-0000-000001000000}"/>
    <hyperlink ref="B6:D6" location="'Quadro 4.3'!B2" display="'Quadro 4.3'!B2" xr:uid="{00000000-0004-0000-0000-000002000000}"/>
    <hyperlink ref="B7:D7" location="'Quadro 4.4'!B2" display="'Quadro 4.4'!B2" xr:uid="{00000000-0004-0000-0000-000003000000}"/>
    <hyperlink ref="B8:D8" location="'Quadro 4.5'!B2" display="'Quadro 4.5'!B2" xr:uid="{00000000-0004-0000-0000-000004000000}"/>
    <hyperlink ref="E4:G4" location="'Gráfico 4.1'!B2" display="'Gráfico 4.1'!B2" xr:uid="{00000000-0004-0000-0000-000005000000}"/>
    <hyperlink ref="E5:G5" location="'Gráfico 4.2'!B2" display="'Gráfico 4.2'!B2" xr:uid="{00000000-0004-0000-0000-000006000000}"/>
    <hyperlink ref="E6:G6" location="'Gráfico 4.3'!B2" display="'Gráfico 4.3'!B2" xr:uid="{00000000-0004-0000-0000-000007000000}"/>
    <hyperlink ref="E7:G7" location="'Gráfico 4.4'!B2" display="'Gráfico 4.4'!B2" xr:uid="{00000000-0004-0000-0000-000008000000}"/>
    <hyperlink ref="E8:G8" location="'Gráfico 4.5'!B2" display="'Gráfico 4.5'!B2" xr:uid="{00000000-0004-0000-0000-000009000000}"/>
    <hyperlink ref="E9:G9" location="'Gráfico 4.6'!B2" display="'Gráfico 4.6'!B2" xr:uid="{00000000-0004-0000-0000-00000A000000}"/>
    <hyperlink ref="B12" r:id="rId1" display="http://www.observatorioemigracao.pt/np4/8218" xr:uid="{7EB2A481-CBC3-4F8A-86FB-3F7495493746}"/>
    <hyperlink ref="B12:C12" r:id="rId2" display="ttp://www.observatorioemigracao.pt/np4/8218" xr:uid="{3CBBE9A3-38F0-4937-86FA-1C38821ABBA9}"/>
    <hyperlink ref="B12:D12" r:id="rId3" display="http://www.observatorioemigracao.pt/np4/9387" xr:uid="{8CD0DAE1-B072-45B0-8787-EA240DA33E85}"/>
  </hyperlinks>
  <pageMargins left="0.7" right="0.7" top="0.75" bottom="0.75" header="0.3" footer="0.3"/>
  <pageSetup paperSize="9" orientation="portrait" horizontalDpi="4294967293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1"/>
  <sheetViews>
    <sheetView showGridLines="0" workbookViewId="0">
      <selection activeCell="B2" sqref="B2:F2"/>
    </sheetView>
  </sheetViews>
  <sheetFormatPr defaultRowHeight="14.4" x14ac:dyDescent="0.3"/>
  <cols>
    <col min="1" max="1" width="12.6640625" customWidth="1"/>
    <col min="2" max="6" width="18.6640625" customWidth="1"/>
  </cols>
  <sheetData>
    <row r="1" spans="1:7" ht="30" customHeight="1" x14ac:dyDescent="0.3">
      <c r="A1" s="10" t="s">
        <v>64</v>
      </c>
      <c r="B1" s="11"/>
      <c r="C1" s="13" t="s">
        <v>114</v>
      </c>
      <c r="D1" s="48"/>
      <c r="E1" s="48"/>
      <c r="F1" s="13"/>
      <c r="G1" s="50"/>
    </row>
    <row r="2" spans="1:7" ht="45" customHeight="1" x14ac:dyDescent="0.3">
      <c r="A2" s="49"/>
      <c r="B2" s="225" t="s">
        <v>166</v>
      </c>
      <c r="C2" s="226"/>
      <c r="D2" s="226"/>
      <c r="E2" s="226"/>
      <c r="F2" s="226"/>
      <c r="G2" s="51"/>
    </row>
    <row r="3" spans="1:7" ht="15" customHeight="1" x14ac:dyDescent="0.3">
      <c r="A3" s="52"/>
      <c r="B3" s="53"/>
      <c r="C3" s="54"/>
      <c r="D3" s="54"/>
      <c r="E3" s="54"/>
      <c r="F3" s="54"/>
      <c r="G3" s="51"/>
    </row>
    <row r="4" spans="1:7" ht="15" customHeight="1" x14ac:dyDescent="0.3">
      <c r="A4" s="52"/>
      <c r="B4" s="53"/>
      <c r="C4" s="54"/>
      <c r="D4" s="54"/>
      <c r="E4" s="54"/>
      <c r="F4" s="54"/>
      <c r="G4" s="51"/>
    </row>
    <row r="5" spans="1:7" ht="15" customHeight="1" x14ac:dyDescent="0.3">
      <c r="A5" s="52"/>
      <c r="B5" s="53"/>
      <c r="C5" s="54"/>
      <c r="D5" s="54"/>
      <c r="E5" s="54"/>
      <c r="F5" s="54"/>
      <c r="G5" s="51"/>
    </row>
    <row r="6" spans="1:7" ht="15" customHeight="1" x14ac:dyDescent="0.3">
      <c r="A6" s="52"/>
      <c r="B6" s="53"/>
      <c r="C6" s="54"/>
      <c r="D6" s="54"/>
      <c r="E6" s="54"/>
      <c r="F6" s="54"/>
      <c r="G6" s="51"/>
    </row>
    <row r="7" spans="1:7" ht="15" customHeight="1" x14ac:dyDescent="0.3">
      <c r="A7" s="52"/>
      <c r="B7" s="53"/>
      <c r="C7" s="54"/>
      <c r="D7" s="54"/>
      <c r="E7" s="54"/>
      <c r="F7" s="54"/>
      <c r="G7" s="51"/>
    </row>
    <row r="8" spans="1:7" ht="15" customHeight="1" x14ac:dyDescent="0.3">
      <c r="A8" s="52"/>
      <c r="B8" s="53"/>
      <c r="C8" s="54"/>
      <c r="D8" s="54"/>
      <c r="E8" s="54"/>
      <c r="F8" s="54"/>
      <c r="G8" s="51"/>
    </row>
    <row r="9" spans="1:7" ht="15" customHeight="1" x14ac:dyDescent="0.3">
      <c r="A9" s="52"/>
      <c r="B9" s="53"/>
      <c r="C9" s="54"/>
      <c r="D9" s="54"/>
      <c r="E9" s="54"/>
      <c r="F9" s="54"/>
      <c r="G9" s="51"/>
    </row>
    <row r="10" spans="1:7" ht="15" customHeight="1" x14ac:dyDescent="0.3">
      <c r="A10" s="52"/>
      <c r="B10" s="53"/>
      <c r="C10" s="54"/>
      <c r="D10" s="54"/>
      <c r="E10" s="54"/>
      <c r="F10" s="54"/>
      <c r="G10" s="51"/>
    </row>
    <row r="11" spans="1:7" ht="15" customHeight="1" x14ac:dyDescent="0.3">
      <c r="A11" s="52"/>
      <c r="B11" s="53"/>
      <c r="C11" s="54"/>
      <c r="D11" s="54"/>
      <c r="E11" s="54"/>
      <c r="F11" s="54"/>
      <c r="G11" s="51"/>
    </row>
    <row r="12" spans="1:7" ht="15" customHeight="1" x14ac:dyDescent="0.3">
      <c r="A12" s="52"/>
      <c r="B12" s="53"/>
      <c r="C12" s="54"/>
      <c r="D12" s="54"/>
      <c r="E12" s="54"/>
      <c r="F12" s="54"/>
      <c r="G12" s="51"/>
    </row>
    <row r="13" spans="1:7" ht="15" customHeight="1" x14ac:dyDescent="0.3">
      <c r="A13" s="52"/>
      <c r="B13" s="53"/>
      <c r="C13" s="54"/>
      <c r="D13" s="54"/>
      <c r="E13" s="54"/>
      <c r="F13" s="54"/>
      <c r="G13" s="51"/>
    </row>
    <row r="14" spans="1:7" ht="15" customHeight="1" x14ac:dyDescent="0.3">
      <c r="A14" s="48"/>
      <c r="B14" s="48"/>
      <c r="C14" s="48"/>
      <c r="D14" s="48"/>
      <c r="E14" s="48"/>
      <c r="F14" s="48"/>
      <c r="G14" s="48"/>
    </row>
    <row r="15" spans="1:7" ht="15" customHeight="1" x14ac:dyDescent="0.3">
      <c r="A15" s="48"/>
      <c r="B15" s="48"/>
      <c r="C15" s="48"/>
      <c r="D15" s="48"/>
      <c r="E15" s="48"/>
      <c r="F15" s="48"/>
      <c r="G15" s="48"/>
    </row>
    <row r="16" spans="1:7" ht="15" customHeight="1" x14ac:dyDescent="0.3">
      <c r="A16" s="48"/>
      <c r="B16" s="48"/>
      <c r="C16" s="48"/>
      <c r="D16" s="48"/>
      <c r="E16" s="48"/>
      <c r="F16" s="48"/>
      <c r="G16" s="48"/>
    </row>
    <row r="17" spans="1:7" ht="15" customHeight="1" x14ac:dyDescent="0.3">
      <c r="A17" s="48"/>
      <c r="B17" s="48"/>
      <c r="C17" s="48"/>
      <c r="D17" s="48"/>
      <c r="E17" s="48"/>
      <c r="F17" s="48"/>
      <c r="G17" s="48"/>
    </row>
    <row r="18" spans="1:7" ht="15" customHeight="1" x14ac:dyDescent="0.3">
      <c r="A18" s="48"/>
      <c r="B18" s="48"/>
      <c r="C18" s="48"/>
      <c r="D18" s="48"/>
      <c r="E18" s="48"/>
      <c r="F18" s="48"/>
      <c r="G18" s="48"/>
    </row>
    <row r="19" spans="1:7" ht="15" customHeight="1" x14ac:dyDescent="0.3">
      <c r="A19" s="48"/>
      <c r="B19" s="48"/>
      <c r="C19" s="48"/>
      <c r="D19" s="48"/>
      <c r="E19" s="48"/>
      <c r="F19" s="48"/>
      <c r="G19" s="48"/>
    </row>
    <row r="20" spans="1:7" ht="15" customHeight="1" x14ac:dyDescent="0.3">
      <c r="A20" s="48"/>
      <c r="B20" s="48"/>
      <c r="C20" s="48"/>
      <c r="D20" s="48"/>
      <c r="E20" s="48"/>
      <c r="F20" s="48"/>
      <c r="G20" s="48"/>
    </row>
    <row r="21" spans="1:7" ht="15" customHeight="1" x14ac:dyDescent="0.3">
      <c r="A21" s="48"/>
      <c r="B21" s="48"/>
      <c r="C21" s="48"/>
      <c r="D21" s="48"/>
      <c r="E21" s="48"/>
      <c r="F21" s="48"/>
      <c r="G21" s="48"/>
    </row>
    <row r="22" spans="1:7" ht="15" customHeight="1" x14ac:dyDescent="0.3">
      <c r="A22" s="48"/>
      <c r="B22" s="48"/>
      <c r="C22" s="48"/>
      <c r="D22" s="48"/>
      <c r="E22" s="48"/>
      <c r="F22" s="48"/>
      <c r="G22" s="48"/>
    </row>
    <row r="23" spans="1:7" ht="15" customHeight="1" x14ac:dyDescent="0.3">
      <c r="A23" s="48"/>
      <c r="B23" s="48"/>
      <c r="C23" s="48"/>
      <c r="D23" s="48"/>
      <c r="E23" s="48"/>
      <c r="F23" s="48"/>
      <c r="G23" s="48"/>
    </row>
    <row r="24" spans="1:7" ht="15" customHeight="1" x14ac:dyDescent="0.3">
      <c r="A24" s="48"/>
      <c r="B24" s="48"/>
      <c r="C24" s="48"/>
      <c r="D24" s="48"/>
      <c r="E24" s="48"/>
      <c r="F24" s="48"/>
      <c r="G24" s="48"/>
    </row>
    <row r="25" spans="1:7" ht="15" customHeight="1" x14ac:dyDescent="0.3">
      <c r="A25" s="48"/>
      <c r="B25" s="48"/>
      <c r="C25" s="48"/>
      <c r="D25" s="48"/>
      <c r="E25" s="48"/>
      <c r="F25" s="48"/>
      <c r="G25" s="48"/>
    </row>
    <row r="26" spans="1:7" ht="15" customHeight="1" x14ac:dyDescent="0.3">
      <c r="A26" s="48"/>
      <c r="B26" s="48"/>
      <c r="C26" s="48"/>
      <c r="D26" s="48"/>
      <c r="E26" s="48"/>
      <c r="F26" s="48"/>
      <c r="G26" s="48"/>
    </row>
    <row r="27" spans="1:7" ht="15" customHeight="1" x14ac:dyDescent="0.3">
      <c r="A27" s="48"/>
      <c r="B27" s="48"/>
      <c r="C27" s="48"/>
      <c r="D27" s="48"/>
      <c r="E27" s="48"/>
      <c r="F27" s="48"/>
      <c r="G27" s="48"/>
    </row>
    <row r="28" spans="1:7" ht="15" customHeight="1" x14ac:dyDescent="0.3">
      <c r="A28" s="48"/>
      <c r="B28" s="48"/>
      <c r="C28" s="48"/>
      <c r="D28" s="48"/>
      <c r="E28" s="48"/>
      <c r="F28" s="48"/>
      <c r="G28" s="48"/>
    </row>
    <row r="29" spans="1:7" ht="15" customHeight="1" x14ac:dyDescent="0.3">
      <c r="A29" s="48"/>
      <c r="B29" s="48"/>
      <c r="C29" s="48"/>
      <c r="D29" s="48"/>
      <c r="E29" s="48"/>
      <c r="F29" s="48"/>
      <c r="G29" s="48"/>
    </row>
    <row r="30" spans="1:7" ht="15" customHeight="1" x14ac:dyDescent="0.3">
      <c r="A30" s="48"/>
      <c r="B30" s="48"/>
      <c r="C30" s="48"/>
      <c r="D30" s="48"/>
      <c r="E30" s="48"/>
      <c r="F30" s="48"/>
      <c r="G30" s="48"/>
    </row>
    <row r="31" spans="1:7" ht="15" customHeight="1" x14ac:dyDescent="0.3">
      <c r="A31" s="48"/>
      <c r="B31" s="48"/>
      <c r="C31" s="48"/>
      <c r="D31" s="48"/>
      <c r="E31" s="48"/>
      <c r="F31" s="48"/>
      <c r="G31" s="48"/>
    </row>
    <row r="32" spans="1:7" ht="15" customHeight="1" x14ac:dyDescent="0.3">
      <c r="A32" s="48"/>
      <c r="B32" s="48"/>
      <c r="C32" s="48"/>
      <c r="D32" s="48"/>
      <c r="E32" s="48"/>
      <c r="F32" s="48"/>
      <c r="G32" s="48"/>
    </row>
    <row r="33" spans="1:8" ht="15" customHeight="1" x14ac:dyDescent="0.3">
      <c r="A33" s="8" t="s">
        <v>66</v>
      </c>
      <c r="B33" s="227" t="s">
        <v>87</v>
      </c>
      <c r="C33" s="206"/>
      <c r="D33" s="206"/>
      <c r="E33" s="206"/>
      <c r="F33" s="206"/>
      <c r="G33" s="50"/>
    </row>
    <row r="34" spans="1:8" s="99" customFormat="1" ht="15" customHeight="1" x14ac:dyDescent="0.3">
      <c r="A34" s="20" t="s">
        <v>65</v>
      </c>
      <c r="B34" s="184" t="s">
        <v>158</v>
      </c>
      <c r="C34" s="185"/>
    </row>
    <row r="35" spans="1:8" s="99" customFormat="1" ht="15" customHeight="1" x14ac:dyDescent="0.3">
      <c r="A35" s="97" t="s">
        <v>67</v>
      </c>
      <c r="B35" s="186" t="s">
        <v>157</v>
      </c>
      <c r="C35" s="186"/>
      <c r="D35" s="186"/>
      <c r="E35" s="164"/>
      <c r="F35" s="164"/>
      <c r="G35" s="164"/>
      <c r="H35" s="98"/>
    </row>
    <row r="36" spans="1:8" x14ac:dyDescent="0.3">
      <c r="A36" s="48"/>
      <c r="B36" s="48"/>
      <c r="C36" s="48"/>
      <c r="D36" s="48"/>
      <c r="E36" s="48"/>
      <c r="F36" s="48"/>
      <c r="G36" s="48"/>
    </row>
    <row r="50" spans="2:3" x14ac:dyDescent="0.3">
      <c r="B50" s="56" t="s">
        <v>53</v>
      </c>
      <c r="C50" s="87">
        <v>35.424297924297946</v>
      </c>
    </row>
    <row r="51" spans="2:3" x14ac:dyDescent="0.3">
      <c r="B51" s="56" t="s">
        <v>25</v>
      </c>
      <c r="C51" s="87">
        <v>11.670069416088197</v>
      </c>
    </row>
    <row r="52" spans="2:3" x14ac:dyDescent="0.3">
      <c r="B52" s="56" t="s">
        <v>33</v>
      </c>
      <c r="C52" s="87">
        <v>8.2686810943242222</v>
      </c>
    </row>
    <row r="53" spans="2:3" x14ac:dyDescent="0.3">
      <c r="B53" s="56" t="s">
        <v>5</v>
      </c>
      <c r="C53" s="87">
        <v>2.2875287561157336</v>
      </c>
    </row>
    <row r="54" spans="2:3" x14ac:dyDescent="0.3">
      <c r="B54" s="56" t="s">
        <v>29</v>
      </c>
      <c r="C54" s="87">
        <v>1.9875846607447301</v>
      </c>
    </row>
    <row r="55" spans="2:3" x14ac:dyDescent="0.3">
      <c r="B55" s="56" t="s">
        <v>26</v>
      </c>
      <c r="C55" s="87">
        <v>1.3835605256713706</v>
      </c>
    </row>
    <row r="56" spans="2:3" x14ac:dyDescent="0.3">
      <c r="B56" s="56" t="s">
        <v>12</v>
      </c>
      <c r="C56" s="87">
        <v>1.3187886681862722</v>
      </c>
    </row>
    <row r="57" spans="2:3" x14ac:dyDescent="0.3">
      <c r="B57" s="56" t="s">
        <v>59</v>
      </c>
      <c r="C57" s="87">
        <v>-1.8093063247136172</v>
      </c>
    </row>
    <row r="58" spans="2:3" x14ac:dyDescent="0.3">
      <c r="B58" s="56" t="s">
        <v>42</v>
      </c>
      <c r="C58" s="87">
        <v>-8.1108620338292212</v>
      </c>
    </row>
    <row r="59" spans="2:3" x14ac:dyDescent="0.3">
      <c r="B59" s="56" t="s">
        <v>3</v>
      </c>
      <c r="C59" s="87">
        <v>-9.0319297799262159</v>
      </c>
    </row>
    <row r="62" spans="2:3" x14ac:dyDescent="0.3">
      <c r="B62" s="56"/>
      <c r="C62" s="87"/>
    </row>
    <row r="63" spans="2:3" x14ac:dyDescent="0.3">
      <c r="B63" s="56"/>
      <c r="C63" s="87"/>
    </row>
    <row r="64" spans="2:3" x14ac:dyDescent="0.3">
      <c r="B64" s="56"/>
      <c r="C64" s="87"/>
    </row>
    <row r="65" spans="2:3" x14ac:dyDescent="0.3">
      <c r="B65" s="56"/>
      <c r="C65" s="87"/>
    </row>
    <row r="66" spans="2:3" x14ac:dyDescent="0.3">
      <c r="B66" s="56"/>
      <c r="C66" s="87"/>
    </row>
    <row r="67" spans="2:3" x14ac:dyDescent="0.3">
      <c r="B67" s="56"/>
      <c r="C67" s="87"/>
    </row>
    <row r="68" spans="2:3" x14ac:dyDescent="0.3">
      <c r="B68" s="56"/>
      <c r="C68" s="87"/>
    </row>
    <row r="69" spans="2:3" x14ac:dyDescent="0.3">
      <c r="B69" s="56"/>
      <c r="C69" s="87"/>
    </row>
    <row r="70" spans="2:3" x14ac:dyDescent="0.3">
      <c r="B70" s="56"/>
      <c r="C70" s="87"/>
    </row>
    <row r="71" spans="2:3" x14ac:dyDescent="0.3">
      <c r="B71" s="56"/>
      <c r="C71" s="87"/>
    </row>
  </sheetData>
  <sortState xmlns:xlrd2="http://schemas.microsoft.com/office/spreadsheetml/2017/richdata2" ref="B50:C59">
    <sortCondition descending="1" ref="C50:C59"/>
  </sortState>
  <mergeCells count="4">
    <mergeCell ref="B2:F2"/>
    <mergeCell ref="B33:F33"/>
    <mergeCell ref="B34:C34"/>
    <mergeCell ref="B35:D35"/>
  </mergeCells>
  <hyperlinks>
    <hyperlink ref="C1" location="Índice!A1" display="[índice Ç]" xr:uid="{00000000-0004-0000-0900-000000000000}"/>
    <hyperlink ref="B35" r:id="rId1" display="http://www.observatorioemigracao.pt/np4/8218" xr:uid="{EA24B665-8D7C-4880-BB6E-8E1FE49D258A}"/>
    <hyperlink ref="B35:C35" r:id="rId2" display="ttp://www.observatorioemigracao.pt/np4/8218" xr:uid="{97D8B16C-10FB-436C-9750-1D7F612D5725}"/>
    <hyperlink ref="B35:D35" r:id="rId3" display="http://www.observatorioemigracao.pt/np4/9387" xr:uid="{4933CB5C-CDA1-4BF3-856A-3BFDDF0E1768}"/>
  </hyperlinks>
  <pageMargins left="0.7" right="0.7" top="0.75" bottom="0.75" header="0.3" footer="0.3"/>
  <pageSetup paperSize="9" orientation="portrait" horizontalDpi="4294967293" verticalDpi="0" r:id="rId4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6"/>
  <sheetViews>
    <sheetView showGridLines="0" workbookViewId="0">
      <selection activeCell="B2" sqref="B2:F2"/>
    </sheetView>
  </sheetViews>
  <sheetFormatPr defaultRowHeight="14.4" x14ac:dyDescent="0.3"/>
  <cols>
    <col min="1" max="1" width="12.6640625" customWidth="1"/>
    <col min="2" max="6" width="18.6640625" customWidth="1"/>
  </cols>
  <sheetData>
    <row r="1" spans="1:7" ht="30" customHeight="1" x14ac:dyDescent="0.3">
      <c r="A1" s="10" t="s">
        <v>64</v>
      </c>
      <c r="B1" s="11"/>
      <c r="C1" s="13" t="s">
        <v>114</v>
      </c>
      <c r="D1" s="47"/>
      <c r="E1" s="47"/>
      <c r="F1" s="13"/>
      <c r="G1" s="50"/>
    </row>
    <row r="2" spans="1:7" ht="45" customHeight="1" x14ac:dyDescent="0.3">
      <c r="A2" s="49"/>
      <c r="B2" s="229" t="s">
        <v>167</v>
      </c>
      <c r="C2" s="226"/>
      <c r="D2" s="226"/>
      <c r="E2" s="226"/>
      <c r="F2" s="226"/>
      <c r="G2" s="51"/>
    </row>
    <row r="3" spans="1:7" ht="15" customHeight="1" x14ac:dyDescent="0.3">
      <c r="A3" s="48"/>
      <c r="B3" s="48"/>
      <c r="C3" s="48"/>
      <c r="D3" s="48"/>
      <c r="E3" s="48"/>
      <c r="F3" s="48"/>
      <c r="G3" s="48"/>
    </row>
    <row r="4" spans="1:7" ht="15" customHeight="1" x14ac:dyDescent="0.3">
      <c r="A4" s="48"/>
      <c r="B4" s="48"/>
      <c r="C4" s="48"/>
      <c r="D4" s="48"/>
      <c r="E4" s="48"/>
      <c r="F4" s="48"/>
      <c r="G4" s="48"/>
    </row>
    <row r="5" spans="1:7" ht="15" customHeight="1" x14ac:dyDescent="0.3">
      <c r="A5" s="48"/>
      <c r="B5" s="48"/>
      <c r="C5" s="48"/>
      <c r="D5" s="48"/>
      <c r="E5" s="48"/>
      <c r="F5" s="48"/>
      <c r="G5" s="48"/>
    </row>
    <row r="6" spans="1:7" ht="15" customHeight="1" x14ac:dyDescent="0.3">
      <c r="A6" s="48"/>
      <c r="B6" s="48"/>
      <c r="C6" s="48"/>
      <c r="D6" s="48"/>
      <c r="E6" s="48"/>
      <c r="F6" s="48"/>
      <c r="G6" s="48"/>
    </row>
    <row r="7" spans="1:7" ht="15" customHeight="1" x14ac:dyDescent="0.3">
      <c r="A7" s="48"/>
      <c r="B7" s="48"/>
      <c r="C7" s="48"/>
      <c r="D7" s="48"/>
      <c r="E7" s="48"/>
      <c r="F7" s="48"/>
      <c r="G7" s="48"/>
    </row>
    <row r="8" spans="1:7" ht="15" customHeight="1" x14ac:dyDescent="0.3">
      <c r="A8" s="48"/>
      <c r="B8" s="48"/>
      <c r="C8" s="48"/>
      <c r="D8" s="48"/>
      <c r="E8" s="48"/>
      <c r="F8" s="48"/>
      <c r="G8" s="48"/>
    </row>
    <row r="9" spans="1:7" ht="15" customHeight="1" x14ac:dyDescent="0.3">
      <c r="A9" s="48"/>
      <c r="B9" s="48"/>
      <c r="C9" s="48"/>
      <c r="D9" s="48"/>
      <c r="E9" s="48"/>
      <c r="F9" s="48"/>
      <c r="G9" s="48"/>
    </row>
    <row r="10" spans="1:7" ht="15" customHeight="1" x14ac:dyDescent="0.3">
      <c r="A10" s="48"/>
      <c r="B10" s="48"/>
      <c r="C10" s="48"/>
      <c r="D10" s="48"/>
      <c r="E10" s="48"/>
      <c r="F10" s="48"/>
      <c r="G10" s="48"/>
    </row>
    <row r="11" spans="1:7" ht="15" customHeight="1" x14ac:dyDescent="0.3">
      <c r="A11" s="48"/>
      <c r="B11" s="48"/>
      <c r="C11" s="48"/>
      <c r="D11" s="48"/>
      <c r="E11" s="48"/>
      <c r="F11" s="48"/>
      <c r="G11" s="48"/>
    </row>
    <row r="12" spans="1:7" ht="15" customHeight="1" x14ac:dyDescent="0.3">
      <c r="A12" s="48"/>
      <c r="B12" s="48"/>
      <c r="C12" s="48"/>
      <c r="D12" s="48"/>
      <c r="E12" s="48"/>
      <c r="F12" s="48"/>
      <c r="G12" s="48"/>
    </row>
    <row r="13" spans="1:7" ht="15" customHeight="1" x14ac:dyDescent="0.3">
      <c r="A13" s="48"/>
      <c r="B13" s="48"/>
      <c r="C13" s="48"/>
      <c r="D13" s="48"/>
      <c r="E13" s="48"/>
      <c r="F13" s="48"/>
      <c r="G13" s="48"/>
    </row>
    <row r="14" spans="1:7" ht="15" customHeight="1" x14ac:dyDescent="0.3">
      <c r="A14" s="48"/>
      <c r="B14" s="48"/>
      <c r="C14" s="48"/>
      <c r="D14" s="48"/>
      <c r="E14" s="48"/>
      <c r="F14" s="48"/>
      <c r="G14" s="48"/>
    </row>
    <row r="15" spans="1:7" ht="15" customHeight="1" x14ac:dyDescent="0.3">
      <c r="A15" s="48"/>
      <c r="B15" s="48"/>
      <c r="C15" s="48"/>
      <c r="D15" s="48"/>
      <c r="E15" s="48"/>
      <c r="F15" s="48"/>
      <c r="G15" s="48"/>
    </row>
    <row r="16" spans="1:7" ht="15" customHeight="1" x14ac:dyDescent="0.3">
      <c r="A16" s="48"/>
      <c r="B16" s="48"/>
      <c r="C16" s="48"/>
      <c r="D16" s="48"/>
      <c r="E16" s="48"/>
      <c r="F16" s="48"/>
      <c r="G16" s="48"/>
    </row>
    <row r="17" spans="1:7" ht="15" customHeight="1" x14ac:dyDescent="0.3">
      <c r="A17" s="48"/>
      <c r="B17" s="48"/>
      <c r="C17" s="48"/>
      <c r="D17" s="48"/>
      <c r="E17" s="48"/>
      <c r="F17" s="48"/>
      <c r="G17" s="48"/>
    </row>
    <row r="18" spans="1:7" ht="15" customHeight="1" x14ac:dyDescent="0.3">
      <c r="A18" s="48"/>
      <c r="B18" s="48"/>
      <c r="C18" s="48"/>
      <c r="D18" s="48"/>
      <c r="E18" s="48"/>
      <c r="F18" s="48"/>
      <c r="G18" s="48"/>
    </row>
    <row r="19" spans="1:7" ht="15" customHeight="1" x14ac:dyDescent="0.3">
      <c r="A19" s="48"/>
      <c r="B19" s="48"/>
      <c r="C19" s="48"/>
      <c r="D19" s="48"/>
      <c r="E19" s="48"/>
      <c r="F19" s="48"/>
      <c r="G19" s="48"/>
    </row>
    <row r="20" spans="1:7" ht="15" customHeight="1" x14ac:dyDescent="0.3">
      <c r="A20" s="48"/>
      <c r="B20" s="48"/>
      <c r="C20" s="48"/>
      <c r="D20" s="48"/>
      <c r="E20" s="48"/>
      <c r="F20" s="48"/>
      <c r="G20" s="48"/>
    </row>
    <row r="21" spans="1:7" ht="15" customHeight="1" x14ac:dyDescent="0.3">
      <c r="A21" s="48"/>
      <c r="B21" s="48"/>
      <c r="C21" s="48"/>
      <c r="D21" s="48"/>
      <c r="E21" s="48"/>
      <c r="F21" s="48"/>
      <c r="G21" s="48"/>
    </row>
    <row r="22" spans="1:7" ht="15" customHeight="1" x14ac:dyDescent="0.3">
      <c r="A22" s="48"/>
      <c r="B22" s="48"/>
      <c r="C22" s="48"/>
      <c r="D22" s="48"/>
      <c r="E22" s="48"/>
      <c r="F22" s="48"/>
      <c r="G22" s="48"/>
    </row>
    <row r="23" spans="1:7" ht="15" customHeight="1" x14ac:dyDescent="0.3">
      <c r="A23" s="48"/>
      <c r="B23" s="48"/>
      <c r="C23" s="48"/>
      <c r="D23" s="48"/>
      <c r="E23" s="48"/>
      <c r="F23" s="48"/>
      <c r="G23" s="48"/>
    </row>
    <row r="24" spans="1:7" ht="15" customHeight="1" x14ac:dyDescent="0.3">
      <c r="A24" s="48"/>
      <c r="B24" s="48"/>
      <c r="C24" s="48"/>
      <c r="D24" s="48"/>
      <c r="E24" s="48"/>
      <c r="F24" s="48"/>
      <c r="G24" s="48"/>
    </row>
    <row r="25" spans="1:7" ht="15" customHeight="1" x14ac:dyDescent="0.3">
      <c r="A25" s="48"/>
      <c r="B25" s="48"/>
      <c r="C25" s="48"/>
      <c r="D25" s="48"/>
      <c r="E25" s="48"/>
      <c r="F25" s="48"/>
      <c r="G25" s="48"/>
    </row>
    <row r="26" spans="1:7" ht="15" customHeight="1" x14ac:dyDescent="0.3">
      <c r="A26" s="48"/>
      <c r="B26" s="48"/>
      <c r="C26" s="48"/>
      <c r="D26" s="48"/>
      <c r="E26" s="48"/>
      <c r="F26" s="48"/>
      <c r="G26" s="48"/>
    </row>
    <row r="27" spans="1:7" ht="15" customHeight="1" x14ac:dyDescent="0.3">
      <c r="A27" s="48"/>
      <c r="B27" s="48"/>
      <c r="C27" s="48"/>
      <c r="D27" s="48"/>
      <c r="E27" s="48"/>
      <c r="F27" s="48"/>
      <c r="G27" s="48"/>
    </row>
    <row r="28" spans="1:7" ht="15" customHeight="1" x14ac:dyDescent="0.3">
      <c r="A28" s="48"/>
      <c r="B28" s="48"/>
      <c r="C28" s="48"/>
      <c r="D28" s="48"/>
      <c r="E28" s="48"/>
      <c r="F28" s="48"/>
      <c r="G28" s="48"/>
    </row>
    <row r="29" spans="1:7" ht="15" customHeight="1" x14ac:dyDescent="0.3">
      <c r="A29" s="48"/>
      <c r="B29" s="48"/>
      <c r="C29" s="48"/>
      <c r="D29" s="48"/>
      <c r="E29" s="48"/>
      <c r="F29" s="48"/>
      <c r="G29" s="48"/>
    </row>
    <row r="30" spans="1:7" ht="15" customHeight="1" x14ac:dyDescent="0.3">
      <c r="A30" s="48"/>
      <c r="B30" s="48"/>
      <c r="C30" s="48"/>
      <c r="D30" s="48"/>
      <c r="E30" s="48"/>
      <c r="F30" s="48"/>
      <c r="G30" s="48"/>
    </row>
    <row r="31" spans="1:7" ht="15" customHeight="1" x14ac:dyDescent="0.3">
      <c r="A31" s="48"/>
      <c r="B31" s="48"/>
      <c r="C31" s="48"/>
      <c r="D31" s="48"/>
      <c r="E31" s="48"/>
      <c r="F31" s="48"/>
      <c r="G31" s="48"/>
    </row>
    <row r="32" spans="1:7" ht="15" customHeight="1" x14ac:dyDescent="0.3">
      <c r="A32" s="48"/>
      <c r="B32" s="48"/>
      <c r="C32" s="48"/>
      <c r="D32" s="48"/>
      <c r="E32" s="48"/>
      <c r="F32" s="48"/>
      <c r="G32" s="48"/>
    </row>
    <row r="33" spans="1:8" ht="30" customHeight="1" x14ac:dyDescent="0.3">
      <c r="A33" s="8" t="s">
        <v>66</v>
      </c>
      <c r="B33" s="230" t="s">
        <v>97</v>
      </c>
      <c r="C33" s="206"/>
      <c r="D33" s="206"/>
      <c r="E33" s="206"/>
      <c r="F33" s="206"/>
      <c r="G33" s="50"/>
    </row>
    <row r="34" spans="1:8" s="99" customFormat="1" ht="15" customHeight="1" x14ac:dyDescent="0.3">
      <c r="A34" s="20" t="s">
        <v>65</v>
      </c>
      <c r="B34" s="184" t="s">
        <v>158</v>
      </c>
      <c r="C34" s="185"/>
    </row>
    <row r="35" spans="1:8" s="99" customFormat="1" ht="15" customHeight="1" x14ac:dyDescent="0.3">
      <c r="A35" s="97" t="s">
        <v>67</v>
      </c>
      <c r="B35" s="186" t="s">
        <v>157</v>
      </c>
      <c r="C35" s="186"/>
      <c r="D35" s="186"/>
      <c r="E35" s="164"/>
      <c r="F35" s="164"/>
      <c r="G35" s="164"/>
      <c r="H35" s="98"/>
    </row>
    <row r="36" spans="1:8" x14ac:dyDescent="0.3">
      <c r="A36" s="48"/>
      <c r="B36" s="48"/>
      <c r="C36" s="48"/>
      <c r="D36" s="48"/>
      <c r="E36" s="48"/>
      <c r="F36" s="48"/>
      <c r="G36" s="48"/>
    </row>
  </sheetData>
  <mergeCells count="4">
    <mergeCell ref="B2:F2"/>
    <mergeCell ref="B33:F33"/>
    <mergeCell ref="B34:C34"/>
    <mergeCell ref="B35:D35"/>
  </mergeCells>
  <hyperlinks>
    <hyperlink ref="C1" location="Índice!A1" display="[índice Ç]" xr:uid="{00000000-0004-0000-0A00-000000000000}"/>
    <hyperlink ref="B35" r:id="rId1" display="http://www.observatorioemigracao.pt/np4/8218" xr:uid="{6740E617-F138-435E-AD4C-9904634A8B10}"/>
    <hyperlink ref="B35:C35" r:id="rId2" display="ttp://www.observatorioemigracao.pt/np4/8218" xr:uid="{AB3B599C-D75A-4C69-93DA-EC01CBBB4032}"/>
    <hyperlink ref="B35:D35" r:id="rId3" display="http://www.observatorioemigracao.pt/np4/9387" xr:uid="{0EFAA322-A805-4E91-8BD9-57EB0AD79BF9}"/>
  </hyperlinks>
  <pageMargins left="0.7" right="0.7" top="0.75" bottom="0.75" header="0.3" footer="0.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38"/>
  <sheetViews>
    <sheetView showGridLines="0" workbookViewId="0">
      <selection activeCell="C1" sqref="C1"/>
    </sheetView>
  </sheetViews>
  <sheetFormatPr defaultRowHeight="14.4" x14ac:dyDescent="0.3"/>
  <cols>
    <col min="1" max="1" width="12.6640625" customWidth="1"/>
    <col min="2" max="6" width="18.6640625" customWidth="1"/>
  </cols>
  <sheetData>
    <row r="1" spans="1:7" ht="30" customHeight="1" x14ac:dyDescent="0.3">
      <c r="A1" s="10" t="s">
        <v>64</v>
      </c>
      <c r="B1" s="11"/>
      <c r="C1" s="13" t="s">
        <v>114</v>
      </c>
      <c r="D1" s="47"/>
      <c r="E1" s="47"/>
      <c r="F1" s="13"/>
      <c r="G1" s="50"/>
    </row>
    <row r="2" spans="1:7" ht="45" customHeight="1" x14ac:dyDescent="0.3">
      <c r="A2" s="49"/>
      <c r="B2" s="225" t="s">
        <v>168</v>
      </c>
      <c r="C2" s="226"/>
      <c r="D2" s="226"/>
      <c r="E2" s="226"/>
      <c r="F2" s="226"/>
      <c r="G2" s="51"/>
    </row>
    <row r="3" spans="1:7" x14ac:dyDescent="0.3">
      <c r="A3" s="48"/>
      <c r="B3" s="48"/>
      <c r="C3" s="48"/>
      <c r="D3" s="48"/>
      <c r="E3" s="48"/>
      <c r="F3" s="48"/>
      <c r="G3" s="48"/>
    </row>
    <row r="4" spans="1:7" x14ac:dyDescent="0.3">
      <c r="A4" s="48"/>
      <c r="B4" s="48"/>
      <c r="C4" s="48"/>
      <c r="D4" s="48"/>
      <c r="E4" s="48"/>
      <c r="F4" s="48"/>
      <c r="G4" s="48"/>
    </row>
    <row r="5" spans="1:7" x14ac:dyDescent="0.3">
      <c r="A5" s="48"/>
      <c r="B5" s="48"/>
      <c r="C5" s="48"/>
      <c r="D5" s="48"/>
      <c r="E5" s="48"/>
      <c r="F5" s="48"/>
      <c r="G5" s="48"/>
    </row>
    <row r="6" spans="1:7" x14ac:dyDescent="0.3">
      <c r="A6" s="48"/>
      <c r="B6" s="48"/>
      <c r="C6" s="48"/>
      <c r="D6" s="48"/>
      <c r="E6" s="48"/>
      <c r="F6" s="48"/>
      <c r="G6" s="48"/>
    </row>
    <row r="7" spans="1:7" x14ac:dyDescent="0.3">
      <c r="A7" s="48"/>
      <c r="B7" s="48"/>
      <c r="C7" s="48"/>
      <c r="D7" s="48"/>
      <c r="E7" s="48"/>
      <c r="F7" s="48"/>
      <c r="G7" s="48"/>
    </row>
    <row r="8" spans="1:7" x14ac:dyDescent="0.3">
      <c r="A8" s="48"/>
      <c r="B8" s="48"/>
      <c r="C8" s="48"/>
      <c r="D8" s="48"/>
      <c r="E8" s="48"/>
      <c r="F8" s="48"/>
      <c r="G8" s="48"/>
    </row>
    <row r="9" spans="1:7" x14ac:dyDescent="0.3">
      <c r="A9" s="48"/>
      <c r="B9" s="48"/>
      <c r="C9" s="48"/>
      <c r="D9" s="48"/>
      <c r="E9" s="48"/>
      <c r="F9" s="48"/>
      <c r="G9" s="48"/>
    </row>
    <row r="10" spans="1:7" x14ac:dyDescent="0.3">
      <c r="A10" s="48"/>
      <c r="B10" s="48"/>
      <c r="C10" s="48"/>
      <c r="D10" s="48"/>
      <c r="E10" s="48"/>
      <c r="F10" s="48"/>
      <c r="G10" s="48"/>
    </row>
    <row r="11" spans="1:7" x14ac:dyDescent="0.3">
      <c r="A11" s="48"/>
      <c r="B11" s="48"/>
      <c r="C11" s="48"/>
      <c r="D11" s="48"/>
      <c r="E11" s="48"/>
      <c r="F11" s="48"/>
      <c r="G11" s="48"/>
    </row>
    <row r="12" spans="1:7" x14ac:dyDescent="0.3">
      <c r="A12" s="48"/>
      <c r="B12" s="48"/>
      <c r="C12" s="48"/>
      <c r="D12" s="48"/>
      <c r="E12" s="48"/>
      <c r="F12" s="48"/>
      <c r="G12" s="48"/>
    </row>
    <row r="13" spans="1:7" x14ac:dyDescent="0.3">
      <c r="A13" s="48"/>
      <c r="B13" s="48"/>
      <c r="C13" s="48"/>
      <c r="D13" s="48"/>
      <c r="E13" s="48"/>
      <c r="F13" s="48"/>
      <c r="G13" s="48"/>
    </row>
    <row r="14" spans="1:7" x14ac:dyDescent="0.3">
      <c r="A14" s="48"/>
      <c r="B14" s="48"/>
      <c r="C14" s="48"/>
      <c r="D14" s="48"/>
      <c r="E14" s="48"/>
      <c r="F14" s="48"/>
      <c r="G14" s="48"/>
    </row>
    <row r="15" spans="1:7" x14ac:dyDescent="0.3">
      <c r="A15" s="48"/>
      <c r="B15" s="48"/>
      <c r="C15" s="48"/>
      <c r="D15" s="48"/>
      <c r="E15" s="48"/>
      <c r="F15" s="48"/>
      <c r="G15" s="48"/>
    </row>
    <row r="16" spans="1:7" x14ac:dyDescent="0.3">
      <c r="A16" s="48"/>
      <c r="B16" s="48"/>
      <c r="C16" s="48"/>
      <c r="D16" s="48"/>
      <c r="E16" s="48"/>
      <c r="F16" s="48"/>
      <c r="G16" s="48"/>
    </row>
    <row r="17" spans="1:7" x14ac:dyDescent="0.3">
      <c r="A17" s="48"/>
      <c r="B17" s="48"/>
      <c r="C17" s="48"/>
      <c r="D17" s="48"/>
      <c r="E17" s="48"/>
      <c r="F17" s="48"/>
      <c r="G17" s="48"/>
    </row>
    <row r="18" spans="1:7" x14ac:dyDescent="0.3">
      <c r="A18" s="48"/>
      <c r="B18" s="48"/>
      <c r="C18" s="48"/>
      <c r="D18" s="48"/>
      <c r="E18" s="48"/>
      <c r="F18" s="48"/>
      <c r="G18" s="48"/>
    </row>
    <row r="19" spans="1:7" x14ac:dyDescent="0.3">
      <c r="A19" s="48"/>
      <c r="B19" s="48"/>
      <c r="C19" s="48"/>
      <c r="D19" s="48"/>
      <c r="E19" s="48"/>
      <c r="F19" s="48"/>
      <c r="G19" s="48"/>
    </row>
    <row r="20" spans="1:7" x14ac:dyDescent="0.3">
      <c r="A20" s="48"/>
      <c r="B20" s="48"/>
      <c r="C20" s="48"/>
      <c r="D20" s="48"/>
      <c r="E20" s="48"/>
      <c r="F20" s="48"/>
      <c r="G20" s="48"/>
    </row>
    <row r="21" spans="1:7" x14ac:dyDescent="0.3">
      <c r="A21" s="48"/>
      <c r="B21" s="48"/>
      <c r="C21" s="48"/>
      <c r="D21" s="48"/>
      <c r="E21" s="48"/>
      <c r="F21" s="48"/>
      <c r="G21" s="48"/>
    </row>
    <row r="22" spans="1:7" x14ac:dyDescent="0.3">
      <c r="A22" s="48"/>
      <c r="B22" s="48"/>
      <c r="C22" s="48"/>
      <c r="D22" s="48"/>
      <c r="E22" s="48"/>
      <c r="F22" s="48"/>
      <c r="G22" s="48"/>
    </row>
    <row r="23" spans="1:7" x14ac:dyDescent="0.3">
      <c r="A23" s="48"/>
      <c r="B23" s="48"/>
      <c r="C23" s="48"/>
      <c r="D23" s="48"/>
      <c r="E23" s="48"/>
      <c r="F23" s="48"/>
      <c r="G23" s="48"/>
    </row>
    <row r="24" spans="1:7" x14ac:dyDescent="0.3">
      <c r="A24" s="48"/>
      <c r="B24" s="48"/>
      <c r="C24" s="48"/>
      <c r="D24" s="48"/>
      <c r="E24" s="48"/>
      <c r="F24" s="48"/>
      <c r="G24" s="48"/>
    </row>
    <row r="25" spans="1:7" x14ac:dyDescent="0.3">
      <c r="A25" s="48"/>
      <c r="B25" s="48"/>
      <c r="C25" s="48"/>
      <c r="D25" s="48"/>
      <c r="E25" s="48"/>
      <c r="F25" s="48"/>
      <c r="G25" s="48"/>
    </row>
    <row r="26" spans="1:7" x14ac:dyDescent="0.3">
      <c r="A26" s="48"/>
      <c r="B26" s="48"/>
      <c r="C26" s="48"/>
      <c r="D26" s="48"/>
      <c r="E26" s="48"/>
      <c r="F26" s="48"/>
      <c r="G26" s="48"/>
    </row>
    <row r="27" spans="1:7" x14ac:dyDescent="0.3">
      <c r="A27" s="48"/>
      <c r="B27" s="48"/>
      <c r="C27" s="48"/>
      <c r="D27" s="48"/>
      <c r="E27" s="48"/>
      <c r="F27" s="48"/>
      <c r="G27" s="48"/>
    </row>
    <row r="28" spans="1:7" x14ac:dyDescent="0.3">
      <c r="A28" s="48"/>
      <c r="B28" s="48"/>
      <c r="C28" s="48"/>
      <c r="D28" s="48"/>
      <c r="E28" s="48"/>
      <c r="F28" s="48"/>
      <c r="G28" s="48"/>
    </row>
    <row r="29" spans="1:7" x14ac:dyDescent="0.3">
      <c r="A29" s="48"/>
      <c r="B29" s="48"/>
      <c r="C29" s="48"/>
      <c r="D29" s="48"/>
      <c r="E29" s="48"/>
      <c r="F29" s="48"/>
      <c r="G29" s="48"/>
    </row>
    <row r="30" spans="1:7" x14ac:dyDescent="0.3">
      <c r="A30" s="48"/>
      <c r="B30" s="48"/>
      <c r="C30" s="48"/>
      <c r="D30" s="48"/>
      <c r="E30" s="48"/>
      <c r="F30" s="48"/>
      <c r="G30" s="48"/>
    </row>
    <row r="31" spans="1:7" x14ac:dyDescent="0.3">
      <c r="A31" s="48"/>
      <c r="B31" s="48"/>
      <c r="C31" s="48"/>
      <c r="D31" s="48"/>
      <c r="E31" s="48"/>
      <c r="F31" s="48"/>
      <c r="G31" s="48"/>
    </row>
    <row r="32" spans="1:7" x14ac:dyDescent="0.3">
      <c r="A32" s="48"/>
      <c r="B32" s="48"/>
      <c r="C32" s="48"/>
      <c r="D32" s="48"/>
      <c r="E32" s="48"/>
      <c r="F32" s="48"/>
      <c r="G32" s="48"/>
    </row>
    <row r="33" spans="1:8" ht="15" customHeight="1" x14ac:dyDescent="0.3">
      <c r="A33" s="8" t="s">
        <v>95</v>
      </c>
      <c r="B33" s="231" t="s">
        <v>96</v>
      </c>
      <c r="C33" s="206"/>
      <c r="D33" s="206"/>
      <c r="E33" s="206"/>
      <c r="F33" s="206"/>
      <c r="G33" s="48"/>
    </row>
    <row r="34" spans="1:8" ht="30" customHeight="1" x14ac:dyDescent="0.3">
      <c r="A34" s="8" t="s">
        <v>66</v>
      </c>
      <c r="B34" s="230" t="s">
        <v>97</v>
      </c>
      <c r="C34" s="206"/>
      <c r="D34" s="206"/>
      <c r="E34" s="206"/>
      <c r="F34" s="206"/>
      <c r="G34" s="50"/>
    </row>
    <row r="35" spans="1:8" s="99" customFormat="1" ht="15" customHeight="1" x14ac:dyDescent="0.3">
      <c r="A35" s="20" t="s">
        <v>65</v>
      </c>
      <c r="B35" s="184" t="s">
        <v>158</v>
      </c>
      <c r="C35" s="185"/>
    </row>
    <row r="36" spans="1:8" s="99" customFormat="1" ht="15" customHeight="1" x14ac:dyDescent="0.3">
      <c r="A36" s="97" t="s">
        <v>67</v>
      </c>
      <c r="B36" s="186" t="s">
        <v>157</v>
      </c>
      <c r="C36" s="186"/>
      <c r="D36" s="186"/>
      <c r="E36" s="164"/>
      <c r="F36" s="164"/>
      <c r="G36" s="164"/>
      <c r="H36" s="98"/>
    </row>
    <row r="37" spans="1:8" x14ac:dyDescent="0.3">
      <c r="A37" s="48"/>
      <c r="B37" s="48"/>
      <c r="C37" s="48"/>
      <c r="D37" s="48"/>
      <c r="E37" s="48"/>
      <c r="F37" s="48"/>
      <c r="G37" s="48"/>
    </row>
    <row r="61" spans="2:3" x14ac:dyDescent="0.3">
      <c r="B61" t="s">
        <v>112</v>
      </c>
      <c r="C61" t="s">
        <v>4</v>
      </c>
    </row>
    <row r="62" spans="2:3" x14ac:dyDescent="0.3">
      <c r="B62" t="s">
        <v>143</v>
      </c>
      <c r="C62" t="s">
        <v>4</v>
      </c>
    </row>
    <row r="63" spans="2:3" x14ac:dyDescent="0.3">
      <c r="B63" t="s">
        <v>131</v>
      </c>
      <c r="C63" t="s">
        <v>4</v>
      </c>
    </row>
    <row r="64" spans="2:3" x14ac:dyDescent="0.3">
      <c r="B64" t="s">
        <v>133</v>
      </c>
      <c r="C64" t="s">
        <v>4</v>
      </c>
    </row>
    <row r="65" spans="2:3" x14ac:dyDescent="0.3">
      <c r="B65" t="s">
        <v>139</v>
      </c>
      <c r="C65">
        <v>38.420588117389663</v>
      </c>
    </row>
    <row r="66" spans="2:3" x14ac:dyDescent="0.3">
      <c r="B66" t="s">
        <v>47</v>
      </c>
      <c r="C66">
        <v>26.216273006536579</v>
      </c>
    </row>
    <row r="67" spans="2:3" x14ac:dyDescent="0.3">
      <c r="B67" t="s">
        <v>138</v>
      </c>
      <c r="C67">
        <v>26.14977678931475</v>
      </c>
    </row>
    <row r="68" spans="2:3" x14ac:dyDescent="0.3">
      <c r="B68" t="s">
        <v>106</v>
      </c>
      <c r="C68">
        <v>26.06998125046432</v>
      </c>
    </row>
    <row r="69" spans="2:3" x14ac:dyDescent="0.3">
      <c r="B69" t="s">
        <v>93</v>
      </c>
      <c r="C69">
        <v>24.086693162977447</v>
      </c>
    </row>
    <row r="70" spans="2:3" x14ac:dyDescent="0.3">
      <c r="B70" t="s">
        <v>128</v>
      </c>
      <c r="C70">
        <v>21.527661920260243</v>
      </c>
    </row>
    <row r="71" spans="2:3" x14ac:dyDescent="0.3">
      <c r="B71" t="s">
        <v>126</v>
      </c>
      <c r="C71">
        <v>21.396074580641468</v>
      </c>
    </row>
    <row r="72" spans="2:3" x14ac:dyDescent="0.3">
      <c r="B72" t="s">
        <v>145</v>
      </c>
      <c r="C72">
        <v>20.375148799884908</v>
      </c>
    </row>
    <row r="73" spans="2:3" x14ac:dyDescent="0.3">
      <c r="B73" t="s">
        <v>31</v>
      </c>
      <c r="C73">
        <v>19.57695689556116</v>
      </c>
    </row>
    <row r="74" spans="2:3" x14ac:dyDescent="0.3">
      <c r="B74" t="s">
        <v>127</v>
      </c>
      <c r="C74">
        <v>18.538506258043025</v>
      </c>
    </row>
    <row r="75" spans="2:3" x14ac:dyDescent="0.3">
      <c r="B75" t="s">
        <v>130</v>
      </c>
      <c r="C75">
        <v>17.636603536553512</v>
      </c>
    </row>
    <row r="76" spans="2:3" x14ac:dyDescent="0.3">
      <c r="B76" t="s">
        <v>115</v>
      </c>
      <c r="C76">
        <v>15.320873934775852</v>
      </c>
    </row>
    <row r="77" spans="2:3" x14ac:dyDescent="0.3">
      <c r="B77" t="s">
        <v>152</v>
      </c>
      <c r="C77">
        <v>14.85470627611093</v>
      </c>
    </row>
    <row r="78" spans="2:3" x14ac:dyDescent="0.3">
      <c r="B78" t="s">
        <v>141</v>
      </c>
      <c r="C78">
        <v>13.758725456714155</v>
      </c>
    </row>
    <row r="79" spans="2:3" x14ac:dyDescent="0.3">
      <c r="B79" t="s">
        <v>150</v>
      </c>
      <c r="C79">
        <v>12.167040843535396</v>
      </c>
    </row>
    <row r="80" spans="2:3" x14ac:dyDescent="0.3">
      <c r="B80" t="s">
        <v>144</v>
      </c>
      <c r="C80">
        <v>11.614548835208799</v>
      </c>
    </row>
    <row r="81" spans="2:3" x14ac:dyDescent="0.3">
      <c r="B81" t="s">
        <v>146</v>
      </c>
      <c r="C81">
        <v>10.436563619433681</v>
      </c>
    </row>
    <row r="82" spans="2:3" x14ac:dyDescent="0.3">
      <c r="B82" t="s">
        <v>129</v>
      </c>
      <c r="C82">
        <v>9.4663966824303873</v>
      </c>
    </row>
    <row r="83" spans="2:3" x14ac:dyDescent="0.3">
      <c r="B83" t="s">
        <v>107</v>
      </c>
      <c r="C83">
        <v>8.9436611123003704</v>
      </c>
    </row>
    <row r="84" spans="2:3" x14ac:dyDescent="0.3">
      <c r="B84" t="s">
        <v>149</v>
      </c>
      <c r="C84">
        <v>8.861510269339627</v>
      </c>
    </row>
    <row r="85" spans="2:3" x14ac:dyDescent="0.3">
      <c r="B85" t="s">
        <v>120</v>
      </c>
      <c r="C85">
        <v>8.8262281401226463</v>
      </c>
    </row>
    <row r="86" spans="2:3" x14ac:dyDescent="0.3">
      <c r="B86" t="s">
        <v>147</v>
      </c>
      <c r="C86">
        <v>8.7555668614980107</v>
      </c>
    </row>
    <row r="87" spans="2:3" x14ac:dyDescent="0.3">
      <c r="B87" t="s">
        <v>135</v>
      </c>
      <c r="C87">
        <v>8.7440924018739512</v>
      </c>
    </row>
    <row r="88" spans="2:3" x14ac:dyDescent="0.3">
      <c r="B88" t="s">
        <v>134</v>
      </c>
      <c r="C88">
        <v>8.3728179647909826</v>
      </c>
    </row>
    <row r="89" spans="2:3" x14ac:dyDescent="0.3">
      <c r="B89" t="s">
        <v>44</v>
      </c>
      <c r="C89">
        <v>8.3305659201168005</v>
      </c>
    </row>
    <row r="90" spans="2:3" x14ac:dyDescent="0.3">
      <c r="B90" t="s">
        <v>108</v>
      </c>
      <c r="C90">
        <v>7.8488403935439059</v>
      </c>
    </row>
    <row r="91" spans="2:3" x14ac:dyDescent="0.3">
      <c r="B91" t="s">
        <v>136</v>
      </c>
      <c r="C91">
        <v>7.6771399837168284</v>
      </c>
    </row>
    <row r="92" spans="2:3" x14ac:dyDescent="0.3">
      <c r="B92" t="s">
        <v>19</v>
      </c>
      <c r="C92">
        <v>7.3441043000451138</v>
      </c>
    </row>
    <row r="93" spans="2:3" x14ac:dyDescent="0.3">
      <c r="B93" t="s">
        <v>118</v>
      </c>
      <c r="C93">
        <v>7.1394247042374435</v>
      </c>
    </row>
    <row r="94" spans="2:3" x14ac:dyDescent="0.3">
      <c r="B94" t="s">
        <v>154</v>
      </c>
      <c r="C94">
        <v>5.99601988191651</v>
      </c>
    </row>
    <row r="95" spans="2:3" x14ac:dyDescent="0.3">
      <c r="B95" t="s">
        <v>104</v>
      </c>
      <c r="C95">
        <v>5.4605853958770787</v>
      </c>
    </row>
    <row r="96" spans="2:3" x14ac:dyDescent="0.3">
      <c r="B96" t="s">
        <v>48</v>
      </c>
      <c r="C96">
        <v>5.3882976083610803</v>
      </c>
    </row>
    <row r="97" spans="2:3" x14ac:dyDescent="0.3">
      <c r="B97" t="s">
        <v>11</v>
      </c>
      <c r="C97">
        <v>5.0679936507604273</v>
      </c>
    </row>
    <row r="98" spans="2:3" x14ac:dyDescent="0.3">
      <c r="B98" t="s">
        <v>137</v>
      </c>
      <c r="C98">
        <v>4.5878585212094727</v>
      </c>
    </row>
    <row r="99" spans="2:3" x14ac:dyDescent="0.3">
      <c r="B99" t="s">
        <v>142</v>
      </c>
      <c r="C99">
        <v>3.8781127466659986</v>
      </c>
    </row>
    <row r="100" spans="2:3" x14ac:dyDescent="0.3">
      <c r="B100" t="s">
        <v>119</v>
      </c>
      <c r="C100">
        <v>3.7028026887267562</v>
      </c>
    </row>
    <row r="101" spans="2:3" x14ac:dyDescent="0.3">
      <c r="B101" t="s">
        <v>35</v>
      </c>
      <c r="C101">
        <v>3.3670080287147122</v>
      </c>
    </row>
    <row r="102" spans="2:3" x14ac:dyDescent="0.3">
      <c r="B102" t="s">
        <v>109</v>
      </c>
      <c r="C102">
        <v>3.2579583792010522</v>
      </c>
    </row>
    <row r="103" spans="2:3" x14ac:dyDescent="0.3">
      <c r="B103" t="s">
        <v>148</v>
      </c>
      <c r="C103">
        <v>3.1837838043602051</v>
      </c>
    </row>
    <row r="104" spans="2:3" x14ac:dyDescent="0.3">
      <c r="B104" t="s">
        <v>155</v>
      </c>
      <c r="C104">
        <v>3.1614421842829183</v>
      </c>
    </row>
    <row r="105" spans="2:3" x14ac:dyDescent="0.3">
      <c r="B105" t="s">
        <v>132</v>
      </c>
      <c r="C105">
        <v>2.9198044085078001</v>
      </c>
    </row>
    <row r="106" spans="2:3" x14ac:dyDescent="0.3">
      <c r="B106" t="s">
        <v>102</v>
      </c>
      <c r="C106">
        <v>2.7814240739802383</v>
      </c>
    </row>
    <row r="107" spans="2:3" x14ac:dyDescent="0.3">
      <c r="B107" t="s">
        <v>55</v>
      </c>
      <c r="C107">
        <v>2.7614087146917958</v>
      </c>
    </row>
    <row r="108" spans="2:3" x14ac:dyDescent="0.3">
      <c r="B108" t="s">
        <v>42</v>
      </c>
      <c r="C108">
        <v>2.7245299896641444</v>
      </c>
    </row>
    <row r="109" spans="2:3" x14ac:dyDescent="0.3">
      <c r="B109" t="s">
        <v>151</v>
      </c>
      <c r="C109">
        <v>2.6436084565324314</v>
      </c>
    </row>
    <row r="110" spans="2:3" x14ac:dyDescent="0.3">
      <c r="B110" t="s">
        <v>14</v>
      </c>
      <c r="C110">
        <v>2.4411625940225252</v>
      </c>
    </row>
    <row r="111" spans="2:3" x14ac:dyDescent="0.3">
      <c r="B111" t="s">
        <v>12</v>
      </c>
      <c r="C111">
        <v>2.2900461369951017</v>
      </c>
    </row>
    <row r="112" spans="2:3" x14ac:dyDescent="0.3">
      <c r="B112" t="s">
        <v>34</v>
      </c>
      <c r="C112">
        <v>2.2034400017307982</v>
      </c>
    </row>
    <row r="113" spans="2:3" x14ac:dyDescent="0.3">
      <c r="B113" t="s">
        <v>111</v>
      </c>
      <c r="C113">
        <v>1.8678200267218465</v>
      </c>
    </row>
    <row r="114" spans="2:3" x14ac:dyDescent="0.3">
      <c r="B114" t="s">
        <v>23</v>
      </c>
      <c r="C114">
        <v>1.686193376186182</v>
      </c>
    </row>
    <row r="115" spans="2:3" x14ac:dyDescent="0.3">
      <c r="B115" t="s">
        <v>125</v>
      </c>
      <c r="C115">
        <v>1.6614827676205444</v>
      </c>
    </row>
    <row r="116" spans="2:3" x14ac:dyDescent="0.3">
      <c r="B116" t="s">
        <v>140</v>
      </c>
      <c r="C116">
        <v>1.3499413500741897</v>
      </c>
    </row>
    <row r="117" spans="2:3" x14ac:dyDescent="0.3">
      <c r="B117" t="s">
        <v>29</v>
      </c>
      <c r="C117">
        <v>1.2177590575457036</v>
      </c>
    </row>
    <row r="118" spans="2:3" x14ac:dyDescent="0.3">
      <c r="B118" t="s">
        <v>110</v>
      </c>
      <c r="C118">
        <v>1.0550714391240328</v>
      </c>
    </row>
    <row r="119" spans="2:3" x14ac:dyDescent="0.3">
      <c r="B119" t="s">
        <v>51</v>
      </c>
      <c r="C119">
        <v>0.87854343414941993</v>
      </c>
    </row>
    <row r="120" spans="2:3" x14ac:dyDescent="0.3">
      <c r="B120" t="s">
        <v>7</v>
      </c>
      <c r="C120">
        <v>0.77848906384714645</v>
      </c>
    </row>
    <row r="121" spans="2:3" x14ac:dyDescent="0.3">
      <c r="B121" t="s">
        <v>58</v>
      </c>
      <c r="C121">
        <v>0.70102341769942589</v>
      </c>
    </row>
    <row r="122" spans="2:3" x14ac:dyDescent="0.3">
      <c r="B122" t="s">
        <v>10</v>
      </c>
      <c r="C122">
        <v>0.64057420627327177</v>
      </c>
    </row>
    <row r="123" spans="2:3" x14ac:dyDescent="0.3">
      <c r="B123" t="s">
        <v>38</v>
      </c>
      <c r="C123">
        <v>0.53674945229455984</v>
      </c>
    </row>
    <row r="124" spans="2:3" x14ac:dyDescent="0.3">
      <c r="B124" t="s">
        <v>52</v>
      </c>
      <c r="C124">
        <v>0.46518209065963856</v>
      </c>
    </row>
    <row r="125" spans="2:3" x14ac:dyDescent="0.3">
      <c r="B125" t="s">
        <v>3</v>
      </c>
      <c r="C125">
        <v>0.45849254382691684</v>
      </c>
    </row>
    <row r="126" spans="2:3" x14ac:dyDescent="0.3">
      <c r="B126" t="s">
        <v>113</v>
      </c>
      <c r="C126">
        <v>0.44681410137969829</v>
      </c>
    </row>
    <row r="127" spans="2:3" x14ac:dyDescent="0.3">
      <c r="B127" t="s">
        <v>153</v>
      </c>
      <c r="C127">
        <v>0.42648381333569374</v>
      </c>
    </row>
    <row r="128" spans="2:3" x14ac:dyDescent="0.3">
      <c r="B128" t="s">
        <v>59</v>
      </c>
      <c r="C128">
        <v>0.3691004048044334</v>
      </c>
    </row>
    <row r="129" spans="2:3" x14ac:dyDescent="0.3">
      <c r="B129" t="s">
        <v>116</v>
      </c>
      <c r="C129">
        <v>0.36319667559040225</v>
      </c>
    </row>
    <row r="130" spans="2:3" x14ac:dyDescent="0.3">
      <c r="B130" t="s">
        <v>20</v>
      </c>
      <c r="C130">
        <v>0.35382647444324644</v>
      </c>
    </row>
    <row r="131" spans="2:3" x14ac:dyDescent="0.3">
      <c r="B131" t="s">
        <v>25</v>
      </c>
      <c r="C131">
        <v>0.32091411873811093</v>
      </c>
    </row>
    <row r="132" spans="2:3" x14ac:dyDescent="0.3">
      <c r="B132" t="s">
        <v>13</v>
      </c>
      <c r="C132">
        <v>0.2039734556825489</v>
      </c>
    </row>
    <row r="133" spans="2:3" x14ac:dyDescent="0.3">
      <c r="B133" t="s">
        <v>17</v>
      </c>
      <c r="C133">
        <v>0.1635888194492158</v>
      </c>
    </row>
    <row r="134" spans="2:3" x14ac:dyDescent="0.3">
      <c r="B134" t="s">
        <v>53</v>
      </c>
      <c r="C134">
        <v>0.13434771901388631</v>
      </c>
    </row>
    <row r="135" spans="2:3" x14ac:dyDescent="0.3">
      <c r="B135" t="s">
        <v>56</v>
      </c>
      <c r="C135">
        <v>0.12608661993491571</v>
      </c>
    </row>
    <row r="136" spans="2:3" x14ac:dyDescent="0.3">
      <c r="B136" t="s">
        <v>39</v>
      </c>
      <c r="C136">
        <v>0.1112566052502505</v>
      </c>
    </row>
    <row r="137" spans="2:3" x14ac:dyDescent="0.3">
      <c r="B137" t="s">
        <v>9</v>
      </c>
      <c r="C137">
        <v>0.10016757803204152</v>
      </c>
    </row>
    <row r="138" spans="2:3" x14ac:dyDescent="0.3">
      <c r="B138" t="s">
        <v>26</v>
      </c>
      <c r="C138">
        <v>2.8270232724137534E-2</v>
      </c>
    </row>
  </sheetData>
  <sortState xmlns:xlrd2="http://schemas.microsoft.com/office/spreadsheetml/2017/richdata2" ref="B61:C138">
    <sortCondition descending="1" ref="C61:C138"/>
  </sortState>
  <mergeCells count="5">
    <mergeCell ref="B2:F2"/>
    <mergeCell ref="B34:F34"/>
    <mergeCell ref="B33:F33"/>
    <mergeCell ref="B35:C35"/>
    <mergeCell ref="B36:D36"/>
  </mergeCells>
  <hyperlinks>
    <hyperlink ref="C1" location="Índice!A1" display="[índice Ç]" xr:uid="{00000000-0004-0000-0B00-000000000000}"/>
    <hyperlink ref="B36" r:id="rId1" display="http://www.observatorioemigracao.pt/np4/8218" xr:uid="{CA76C7D8-B07A-41BF-BCF3-5076B7F65F68}"/>
    <hyperlink ref="B36:C36" r:id="rId2" display="ttp://www.observatorioemigracao.pt/np4/8218" xr:uid="{6149B752-CA98-48F5-AEB6-AC032F0D8463}"/>
    <hyperlink ref="B36:D36" r:id="rId3" display="http://www.observatorioemigracao.pt/np4/9387" xr:uid="{66A64280-C240-4EE4-AA34-7B53B7A38AF0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4"/>
  <sheetViews>
    <sheetView showGridLines="0" workbookViewId="0">
      <selection activeCell="C1" sqref="C1"/>
    </sheetView>
  </sheetViews>
  <sheetFormatPr defaultRowHeight="14.4" x14ac:dyDescent="0.3"/>
  <cols>
    <col min="1" max="1" width="12.6640625" style="5" customWidth="1"/>
    <col min="2" max="3" width="30.6640625" style="5" customWidth="1"/>
    <col min="4" max="4" width="12.44140625" bestFit="1" customWidth="1"/>
    <col min="5" max="5" width="9.109375" customWidth="1"/>
    <col min="6" max="6" width="9.5546875" bestFit="1" customWidth="1"/>
  </cols>
  <sheetData>
    <row r="1" spans="1:6" ht="30" customHeight="1" x14ac:dyDescent="0.3">
      <c r="A1" s="10" t="s">
        <v>64</v>
      </c>
      <c r="B1" s="1"/>
      <c r="C1" s="13" t="s">
        <v>114</v>
      </c>
    </row>
    <row r="2" spans="1:6" ht="45" customHeight="1" thickBot="1" x14ac:dyDescent="0.35">
      <c r="B2" s="200" t="s">
        <v>159</v>
      </c>
      <c r="C2" s="201"/>
    </row>
    <row r="3" spans="1:6" ht="30" customHeight="1" x14ac:dyDescent="0.3">
      <c r="B3" s="14" t="s">
        <v>77</v>
      </c>
      <c r="C3" s="15" t="s">
        <v>0</v>
      </c>
    </row>
    <row r="4" spans="1:6" ht="30" customHeight="1" x14ac:dyDescent="0.3">
      <c r="B4" s="1" t="s">
        <v>68</v>
      </c>
      <c r="C4" s="41">
        <v>4078490</v>
      </c>
      <c r="E4" s="96"/>
    </row>
    <row r="5" spans="1:6" x14ac:dyDescent="0.3">
      <c r="B5" s="100" t="s">
        <v>2</v>
      </c>
      <c r="C5" s="101">
        <v>31120</v>
      </c>
      <c r="F5" s="171"/>
    </row>
    <row r="6" spans="1:6" s="3" customFormat="1" x14ac:dyDescent="0.3">
      <c r="A6" s="7"/>
      <c r="B6" s="102" t="s">
        <v>3</v>
      </c>
      <c r="C6" s="103">
        <v>214530</v>
      </c>
      <c r="D6"/>
      <c r="E6"/>
      <c r="F6" s="170"/>
    </row>
    <row r="7" spans="1:6" x14ac:dyDescent="0.3">
      <c r="B7" s="102" t="s">
        <v>5</v>
      </c>
      <c r="C7" s="103">
        <v>315690</v>
      </c>
      <c r="F7" s="171"/>
    </row>
    <row r="8" spans="1:6" s="3" customFormat="1" x14ac:dyDescent="0.3">
      <c r="A8" s="7"/>
      <c r="B8" s="102" t="s">
        <v>6</v>
      </c>
      <c r="C8" s="169">
        <v>3250</v>
      </c>
      <c r="D8"/>
      <c r="E8"/>
      <c r="F8" s="171"/>
    </row>
    <row r="9" spans="1:6" x14ac:dyDescent="0.3">
      <c r="B9" s="102" t="s">
        <v>7</v>
      </c>
      <c r="C9" s="169">
        <v>0</v>
      </c>
      <c r="F9" s="170"/>
    </row>
    <row r="10" spans="1:6" s="3" customFormat="1" x14ac:dyDescent="0.3">
      <c r="A10" s="7"/>
      <c r="B10" s="102" t="s">
        <v>8</v>
      </c>
      <c r="C10" s="103">
        <v>400</v>
      </c>
      <c r="D10"/>
      <c r="E10"/>
      <c r="F10" s="170"/>
    </row>
    <row r="11" spans="1:6" x14ac:dyDescent="0.3">
      <c r="B11" s="102" t="s">
        <v>9</v>
      </c>
      <c r="C11" s="103">
        <v>3550</v>
      </c>
      <c r="F11" s="171"/>
    </row>
    <row r="12" spans="1:6" s="3" customFormat="1" x14ac:dyDescent="0.3">
      <c r="A12" s="7"/>
      <c r="B12" s="102" t="s">
        <v>10</v>
      </c>
      <c r="C12" s="103">
        <v>11130</v>
      </c>
      <c r="D12"/>
      <c r="E12"/>
      <c r="F12" s="171"/>
    </row>
    <row r="13" spans="1:6" x14ac:dyDescent="0.3">
      <c r="B13" s="102" t="s">
        <v>12</v>
      </c>
      <c r="C13" s="103">
        <v>62230</v>
      </c>
      <c r="F13" s="170"/>
    </row>
    <row r="14" spans="1:6" s="3" customFormat="1" x14ac:dyDescent="0.3">
      <c r="A14" s="7"/>
      <c r="B14" s="102" t="s">
        <v>13</v>
      </c>
      <c r="C14" s="103">
        <v>26710</v>
      </c>
      <c r="D14"/>
      <c r="E14"/>
      <c r="F14" s="170"/>
    </row>
    <row r="15" spans="1:6" x14ac:dyDescent="0.3">
      <c r="B15" s="102" t="s">
        <v>14</v>
      </c>
      <c r="C15" s="169">
        <v>1020</v>
      </c>
      <c r="F15" s="170"/>
    </row>
    <row r="16" spans="1:6" s="3" customFormat="1" x14ac:dyDescent="0.3">
      <c r="A16" s="7"/>
      <c r="B16" s="102" t="s">
        <v>15</v>
      </c>
      <c r="C16" s="103">
        <v>7320</v>
      </c>
      <c r="D16"/>
      <c r="E16"/>
      <c r="F16" s="171"/>
    </row>
    <row r="17" spans="1:6" x14ac:dyDescent="0.3">
      <c r="B17" s="102" t="s">
        <v>16</v>
      </c>
      <c r="C17" s="103">
        <v>22730</v>
      </c>
      <c r="F17" s="170"/>
    </row>
    <row r="18" spans="1:6" s="3" customFormat="1" x14ac:dyDescent="0.3">
      <c r="A18" s="7"/>
      <c r="B18" s="102" t="s">
        <v>17</v>
      </c>
      <c r="C18" s="169">
        <v>2510</v>
      </c>
      <c r="D18"/>
      <c r="E18"/>
      <c r="F18" s="171"/>
    </row>
    <row r="19" spans="1:6" x14ac:dyDescent="0.3">
      <c r="B19" s="102" t="s">
        <v>18</v>
      </c>
      <c r="C19" s="169">
        <v>50</v>
      </c>
      <c r="F19" s="170"/>
    </row>
    <row r="20" spans="1:6" x14ac:dyDescent="0.3">
      <c r="B20" s="102" t="s">
        <v>102</v>
      </c>
      <c r="C20" s="169">
        <v>520</v>
      </c>
      <c r="F20" s="171"/>
    </row>
    <row r="21" spans="1:6" s="3" customFormat="1" x14ac:dyDescent="0.3">
      <c r="A21" s="7"/>
      <c r="B21" s="102" t="s">
        <v>19</v>
      </c>
      <c r="C21" s="169">
        <v>160</v>
      </c>
      <c r="D21"/>
      <c r="E21"/>
      <c r="F21" s="171"/>
    </row>
    <row r="22" spans="1:6" x14ac:dyDescent="0.3">
      <c r="B22" s="102" t="s">
        <v>70</v>
      </c>
      <c r="C22" s="103">
        <v>50</v>
      </c>
      <c r="F22" s="170"/>
    </row>
    <row r="23" spans="1:6" s="3" customFormat="1" x14ac:dyDescent="0.3">
      <c r="A23" s="7"/>
      <c r="B23" s="102" t="s">
        <v>20</v>
      </c>
      <c r="C23" s="103">
        <v>50</v>
      </c>
      <c r="D23"/>
      <c r="E23"/>
      <c r="F23" s="171"/>
    </row>
    <row r="24" spans="1:6" x14ac:dyDescent="0.3">
      <c r="B24" s="102" t="s">
        <v>21</v>
      </c>
      <c r="C24" s="169">
        <v>3950</v>
      </c>
      <c r="F24" s="170"/>
    </row>
    <row r="25" spans="1:6" s="3" customFormat="1" x14ac:dyDescent="0.3">
      <c r="A25" s="7"/>
      <c r="B25" s="102" t="s">
        <v>22</v>
      </c>
      <c r="C25" s="103">
        <v>760</v>
      </c>
      <c r="D25"/>
      <c r="E25"/>
      <c r="F25" s="171"/>
    </row>
    <row r="26" spans="1:6" x14ac:dyDescent="0.3">
      <c r="B26" s="102" t="s">
        <v>23</v>
      </c>
      <c r="C26" s="169">
        <v>180</v>
      </c>
      <c r="F26" s="170"/>
    </row>
    <row r="27" spans="1:6" s="3" customFormat="1" x14ac:dyDescent="0.3">
      <c r="A27" s="7"/>
      <c r="B27" s="102" t="s">
        <v>24</v>
      </c>
      <c r="C27" s="169">
        <v>10</v>
      </c>
      <c r="D27"/>
      <c r="E27"/>
      <c r="F27" s="170"/>
    </row>
    <row r="28" spans="1:6" x14ac:dyDescent="0.3">
      <c r="B28" s="102" t="s">
        <v>25</v>
      </c>
      <c r="C28" s="103">
        <v>136740</v>
      </c>
      <c r="F28" s="170"/>
    </row>
    <row r="29" spans="1:6" s="3" customFormat="1" x14ac:dyDescent="0.3">
      <c r="A29" s="7"/>
      <c r="B29" s="102" t="s">
        <v>26</v>
      </c>
      <c r="C29" s="103">
        <v>248410</v>
      </c>
      <c r="D29"/>
      <c r="E29"/>
      <c r="F29" s="170"/>
    </row>
    <row r="30" spans="1:6" x14ac:dyDescent="0.3">
      <c r="B30" s="102" t="s">
        <v>27</v>
      </c>
      <c r="C30" s="103">
        <v>310</v>
      </c>
      <c r="F30" s="170"/>
    </row>
    <row r="31" spans="1:6" s="3" customFormat="1" x14ac:dyDescent="0.3">
      <c r="A31" s="7"/>
      <c r="B31" s="102" t="s">
        <v>28</v>
      </c>
      <c r="C31" s="103">
        <v>4680</v>
      </c>
      <c r="D31"/>
      <c r="E31"/>
      <c r="F31" s="170"/>
    </row>
    <row r="32" spans="1:6" x14ac:dyDescent="0.3">
      <c r="B32" s="102" t="s">
        <v>29</v>
      </c>
      <c r="C32" s="103">
        <v>1082690</v>
      </c>
      <c r="F32" s="171"/>
    </row>
    <row r="33" spans="1:6" s="3" customFormat="1" x14ac:dyDescent="0.3">
      <c r="A33" s="7"/>
      <c r="B33" s="102" t="s">
        <v>30</v>
      </c>
      <c r="C33" s="103">
        <v>1600</v>
      </c>
      <c r="D33"/>
      <c r="E33"/>
      <c r="F33" s="171"/>
    </row>
    <row r="34" spans="1:6" x14ac:dyDescent="0.3">
      <c r="B34" s="102" t="s">
        <v>74</v>
      </c>
      <c r="C34" s="103">
        <v>0</v>
      </c>
      <c r="F34" s="170"/>
    </row>
    <row r="35" spans="1:6" s="3" customFormat="1" x14ac:dyDescent="0.3">
      <c r="A35" s="7"/>
      <c r="B35" s="102" t="s">
        <v>32</v>
      </c>
      <c r="C35" s="169">
        <v>570</v>
      </c>
      <c r="D35"/>
      <c r="E35"/>
      <c r="F35" s="171"/>
    </row>
    <row r="36" spans="1:6" x14ac:dyDescent="0.3">
      <c r="B36" s="102" t="s">
        <v>34</v>
      </c>
      <c r="C36" s="169">
        <v>430</v>
      </c>
      <c r="F36" s="171"/>
    </row>
    <row r="37" spans="1:6" s="3" customFormat="1" x14ac:dyDescent="0.3">
      <c r="A37" s="7"/>
      <c r="B37" s="102" t="s">
        <v>35</v>
      </c>
      <c r="C37" s="103">
        <v>2930</v>
      </c>
      <c r="D37"/>
      <c r="E37"/>
      <c r="F37" s="170"/>
    </row>
    <row r="38" spans="1:6" x14ac:dyDescent="0.3">
      <c r="B38" s="102" t="s">
        <v>36</v>
      </c>
      <c r="C38" s="103">
        <v>3290</v>
      </c>
      <c r="F38" s="171"/>
    </row>
    <row r="39" spans="1:6" s="3" customFormat="1" x14ac:dyDescent="0.3">
      <c r="A39" s="7"/>
      <c r="B39" s="102" t="s">
        <v>37</v>
      </c>
      <c r="C39" s="169">
        <v>380</v>
      </c>
      <c r="D39"/>
      <c r="E39"/>
      <c r="F39" s="170"/>
    </row>
    <row r="40" spans="1:6" x14ac:dyDescent="0.3">
      <c r="B40" s="102" t="s">
        <v>38</v>
      </c>
      <c r="C40" s="103">
        <v>2600</v>
      </c>
      <c r="F40" s="170"/>
    </row>
    <row r="41" spans="1:6" s="3" customFormat="1" x14ac:dyDescent="0.3">
      <c r="A41" s="7"/>
      <c r="B41" s="102" t="s">
        <v>39</v>
      </c>
      <c r="C41" s="169">
        <v>370</v>
      </c>
      <c r="D41"/>
      <c r="E41"/>
      <c r="F41" s="171"/>
    </row>
    <row r="42" spans="1:6" x14ac:dyDescent="0.3">
      <c r="B42" s="102" t="s">
        <v>40</v>
      </c>
      <c r="C42" s="169">
        <v>60</v>
      </c>
      <c r="F42" s="170"/>
    </row>
    <row r="43" spans="1:6" s="3" customFormat="1" x14ac:dyDescent="0.3">
      <c r="A43" s="7"/>
      <c r="B43" s="102" t="s">
        <v>41</v>
      </c>
      <c r="C43" s="169">
        <v>70</v>
      </c>
      <c r="D43"/>
      <c r="E43"/>
      <c r="F43" s="171"/>
    </row>
    <row r="44" spans="1:6" x14ac:dyDescent="0.3">
      <c r="B44" s="102" t="s">
        <v>42</v>
      </c>
      <c r="C44" s="103">
        <v>90180</v>
      </c>
      <c r="F44" s="171"/>
    </row>
    <row r="45" spans="1:6" s="3" customFormat="1" x14ac:dyDescent="0.3">
      <c r="A45" s="7"/>
      <c r="B45" s="102" t="s">
        <v>75</v>
      </c>
      <c r="C45" s="103">
        <v>0</v>
      </c>
      <c r="D45"/>
      <c r="E45"/>
      <c r="F45" s="171"/>
    </row>
    <row r="46" spans="1:6" x14ac:dyDescent="0.3">
      <c r="B46" s="102" t="s">
        <v>43</v>
      </c>
      <c r="C46" s="169">
        <v>100</v>
      </c>
      <c r="F46" s="171"/>
    </row>
    <row r="47" spans="1:6" s="3" customFormat="1" x14ac:dyDescent="0.3">
      <c r="A47" s="7"/>
      <c r="B47" s="102" t="s">
        <v>44</v>
      </c>
      <c r="C47" s="103">
        <v>1040</v>
      </c>
      <c r="D47"/>
      <c r="E47"/>
      <c r="F47" s="170"/>
    </row>
    <row r="48" spans="1:6" x14ac:dyDescent="0.3">
      <c r="B48" s="102" t="s">
        <v>45</v>
      </c>
      <c r="C48" s="103">
        <v>1640</v>
      </c>
      <c r="F48" s="170"/>
    </row>
    <row r="49" spans="1:6" s="3" customFormat="1" x14ac:dyDescent="0.3">
      <c r="A49" s="7"/>
      <c r="B49" s="102" t="s">
        <v>46</v>
      </c>
      <c r="C49" s="103">
        <v>5190</v>
      </c>
      <c r="D49"/>
      <c r="E49"/>
      <c r="F49" s="170"/>
    </row>
    <row r="50" spans="1:6" x14ac:dyDescent="0.3">
      <c r="B50" s="102" t="s">
        <v>48</v>
      </c>
      <c r="C50" s="103">
        <v>0</v>
      </c>
      <c r="F50" s="171"/>
    </row>
    <row r="51" spans="1:6" s="3" customFormat="1" x14ac:dyDescent="0.3">
      <c r="A51" s="7"/>
      <c r="B51" s="102" t="s">
        <v>49</v>
      </c>
      <c r="C51" s="103">
        <v>4090</v>
      </c>
      <c r="D51"/>
      <c r="E51"/>
      <c r="F51" s="170"/>
    </row>
    <row r="52" spans="1:6" x14ac:dyDescent="0.3">
      <c r="B52" s="102" t="s">
        <v>50</v>
      </c>
      <c r="C52" s="103">
        <v>100</v>
      </c>
      <c r="F52" s="171"/>
    </row>
    <row r="53" spans="1:6" s="3" customFormat="1" x14ac:dyDescent="0.3">
      <c r="A53" s="7"/>
      <c r="B53" s="102" t="s">
        <v>116</v>
      </c>
      <c r="C53" s="103">
        <v>53030</v>
      </c>
      <c r="D53"/>
      <c r="E53"/>
      <c r="F53" s="170"/>
    </row>
    <row r="54" spans="1:6" x14ac:dyDescent="0.3">
      <c r="B54" s="102" t="s">
        <v>51</v>
      </c>
      <c r="C54" s="169">
        <v>1290</v>
      </c>
      <c r="F54" s="170"/>
    </row>
    <row r="55" spans="1:6" s="3" customFormat="1" x14ac:dyDescent="0.3">
      <c r="A55" s="7"/>
      <c r="B55" s="102" t="s">
        <v>53</v>
      </c>
      <c r="C55" s="103">
        <v>621110</v>
      </c>
      <c r="D55"/>
      <c r="E55"/>
      <c r="F55" s="170"/>
    </row>
    <row r="56" spans="1:6" x14ac:dyDescent="0.3">
      <c r="B56" s="102" t="s">
        <v>54</v>
      </c>
      <c r="C56" s="169">
        <v>1170</v>
      </c>
      <c r="F56" s="171"/>
    </row>
    <row r="57" spans="1:6" s="3" customFormat="1" x14ac:dyDescent="0.3">
      <c r="A57" s="7"/>
      <c r="B57" s="102" t="s">
        <v>55</v>
      </c>
      <c r="C57" s="169">
        <v>650</v>
      </c>
      <c r="D57"/>
      <c r="E57"/>
      <c r="F57" s="171"/>
    </row>
    <row r="58" spans="1:6" s="3" customFormat="1" x14ac:dyDescent="0.3">
      <c r="A58" s="7"/>
      <c r="B58" s="102" t="s">
        <v>56</v>
      </c>
      <c r="C58" s="169">
        <v>0</v>
      </c>
      <c r="D58"/>
      <c r="E58"/>
      <c r="F58" s="171"/>
    </row>
    <row r="59" spans="1:6" x14ac:dyDescent="0.3">
      <c r="A59" s="7"/>
      <c r="B59" s="102" t="s">
        <v>57</v>
      </c>
      <c r="C59" s="169">
        <v>40</v>
      </c>
      <c r="F59" s="171"/>
    </row>
    <row r="60" spans="1:6" s="3" customFormat="1" x14ac:dyDescent="0.3">
      <c r="A60" s="7"/>
      <c r="B60" s="102" t="s">
        <v>58</v>
      </c>
      <c r="C60" s="103">
        <v>400</v>
      </c>
      <c r="D60"/>
      <c r="E60"/>
      <c r="F60" s="171"/>
    </row>
    <row r="61" spans="1:6" x14ac:dyDescent="0.3">
      <c r="B61" s="102" t="s">
        <v>59</v>
      </c>
      <c r="C61" s="103">
        <v>1062060</v>
      </c>
      <c r="F61" s="170"/>
    </row>
    <row r="62" spans="1:6" s="3" customFormat="1" x14ac:dyDescent="0.3">
      <c r="A62" s="7"/>
      <c r="B62" s="102" t="s">
        <v>60</v>
      </c>
      <c r="C62" s="169">
        <v>390</v>
      </c>
      <c r="D62"/>
      <c r="E62"/>
      <c r="F62" s="171"/>
    </row>
    <row r="63" spans="1:6" s="3" customFormat="1" x14ac:dyDescent="0.3">
      <c r="A63" s="7"/>
      <c r="B63" s="102" t="s">
        <v>104</v>
      </c>
      <c r="C63" s="103">
        <v>0</v>
      </c>
      <c r="D63"/>
      <c r="E63"/>
      <c r="F63" s="170"/>
    </row>
    <row r="64" spans="1:6" x14ac:dyDescent="0.3">
      <c r="B64" s="102" t="s">
        <v>61</v>
      </c>
      <c r="C64" s="169">
        <v>1890</v>
      </c>
      <c r="F64" s="171"/>
    </row>
    <row r="65" spans="1:8" s="3" customFormat="1" x14ac:dyDescent="0.3">
      <c r="A65" s="7"/>
      <c r="B65" s="102" t="s">
        <v>62</v>
      </c>
      <c r="C65" s="169">
        <v>0</v>
      </c>
      <c r="D65"/>
      <c r="E65"/>
      <c r="F65" s="170"/>
    </row>
    <row r="66" spans="1:8" x14ac:dyDescent="0.3">
      <c r="B66" s="104" t="s">
        <v>63</v>
      </c>
      <c r="C66" s="105">
        <v>11530</v>
      </c>
      <c r="F66" s="171"/>
    </row>
    <row r="67" spans="1:8" ht="30" customHeight="1" x14ac:dyDescent="0.3">
      <c r="A67" s="23"/>
      <c r="B67" s="18" t="s">
        <v>71</v>
      </c>
      <c r="C67" s="42">
        <v>3645520</v>
      </c>
    </row>
    <row r="68" spans="1:8" ht="15" customHeight="1" x14ac:dyDescent="0.3">
      <c r="B68" s="1" t="s">
        <v>69</v>
      </c>
      <c r="C68" s="41">
        <v>328810</v>
      </c>
    </row>
    <row r="69" spans="1:8" ht="15" customHeight="1" x14ac:dyDescent="0.3">
      <c r="B69" s="1" t="s">
        <v>121</v>
      </c>
      <c r="C69" s="41">
        <v>1672560</v>
      </c>
    </row>
    <row r="70" spans="1:8" ht="30" customHeight="1" thickBot="1" x14ac:dyDescent="0.35">
      <c r="B70" s="19" t="s">
        <v>72</v>
      </c>
      <c r="C70" s="43">
        <v>1663650</v>
      </c>
    </row>
    <row r="71" spans="1:8" ht="15" customHeight="1" x14ac:dyDescent="0.3">
      <c r="B71" s="17"/>
      <c r="C71" s="20"/>
    </row>
    <row r="72" spans="1:8" ht="15" customHeight="1" x14ac:dyDescent="0.3">
      <c r="A72" s="8" t="s">
        <v>66</v>
      </c>
      <c r="B72" s="202" t="s">
        <v>81</v>
      </c>
      <c r="C72" s="203"/>
    </row>
    <row r="73" spans="1:8" s="99" customFormat="1" ht="15" customHeight="1" x14ac:dyDescent="0.3">
      <c r="A73" s="20" t="s">
        <v>65</v>
      </c>
      <c r="B73" s="184" t="s">
        <v>158</v>
      </c>
      <c r="C73" s="185"/>
    </row>
    <row r="74" spans="1:8" s="99" customFormat="1" ht="15" customHeight="1" x14ac:dyDescent="0.3">
      <c r="A74" s="97" t="s">
        <v>67</v>
      </c>
      <c r="B74" s="186" t="s">
        <v>157</v>
      </c>
      <c r="C74" s="186"/>
      <c r="D74" s="186"/>
      <c r="E74" s="164"/>
      <c r="F74" s="164"/>
      <c r="G74" s="164"/>
      <c r="H74" s="98"/>
    </row>
  </sheetData>
  <sortState xmlns:xlrd2="http://schemas.microsoft.com/office/spreadsheetml/2017/richdata2" ref="E5:F66">
    <sortCondition ref="E5:E66"/>
  </sortState>
  <mergeCells count="4">
    <mergeCell ref="B2:C2"/>
    <mergeCell ref="B72:C72"/>
    <mergeCell ref="B73:C73"/>
    <mergeCell ref="B74:D74"/>
  </mergeCells>
  <hyperlinks>
    <hyperlink ref="C1" location="Índice!A1" display="[índice Ç]" xr:uid="{00000000-0004-0000-0100-000000000000}"/>
    <hyperlink ref="B74" r:id="rId1" display="http://www.observatorioemigracao.pt/np4/8218" xr:uid="{BED87072-D00E-413B-BB9A-AA06CEC3C12D}"/>
    <hyperlink ref="B74:C74" r:id="rId2" display="ttp://www.observatorioemigracao.pt/np4/8218" xr:uid="{B37D23FF-95F6-4465-BA68-E6F8F5418118}"/>
    <hyperlink ref="B74:D74" r:id="rId3" display="http://www.observatorioemigracao.pt/np4/9387" xr:uid="{3639FC7F-E400-4E30-AAFC-9681B6B7507B}"/>
  </hyperlinks>
  <pageMargins left="0.7" right="0.7" top="0.75" bottom="0.75" header="0.3" footer="0.3"/>
  <pageSetup paperSize="9" orientation="portrait" horizontalDpi="4294967293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"/>
  <sheetViews>
    <sheetView showGridLines="0" workbookViewId="0">
      <selection activeCell="C4" sqref="C4"/>
    </sheetView>
  </sheetViews>
  <sheetFormatPr defaultColWidth="8.6640625" defaultRowHeight="14.4" x14ac:dyDescent="0.3"/>
  <cols>
    <col min="1" max="1" width="12.6640625" style="5" customWidth="1"/>
    <col min="2" max="2" width="24.6640625" style="5" customWidth="1"/>
    <col min="3" max="5" width="16.6640625" style="5" customWidth="1"/>
  </cols>
  <sheetData>
    <row r="1" spans="1:5" ht="30" customHeight="1" x14ac:dyDescent="0.3">
      <c r="A1" s="10" t="s">
        <v>64</v>
      </c>
      <c r="B1" s="11"/>
      <c r="C1" s="13" t="s">
        <v>114</v>
      </c>
      <c r="D1" s="12"/>
      <c r="E1" s="13"/>
    </row>
    <row r="2" spans="1:5" ht="45" customHeight="1" thickBot="1" x14ac:dyDescent="0.35">
      <c r="B2" s="204" t="s">
        <v>160</v>
      </c>
      <c r="C2" s="205"/>
      <c r="D2" s="205"/>
      <c r="E2" s="205"/>
    </row>
    <row r="3" spans="1:5" ht="60" customHeight="1" x14ac:dyDescent="0.3">
      <c r="B3" s="14" t="s">
        <v>77</v>
      </c>
      <c r="C3" s="15" t="s">
        <v>83</v>
      </c>
      <c r="D3" s="15" t="s">
        <v>80</v>
      </c>
      <c r="E3" s="16" t="s">
        <v>76</v>
      </c>
    </row>
    <row r="4" spans="1:5" ht="30" customHeight="1" x14ac:dyDescent="0.3">
      <c r="B4" s="1" t="s">
        <v>78</v>
      </c>
      <c r="C4" s="21">
        <v>4078490</v>
      </c>
      <c r="D4" s="22">
        <f>C4/C$4*100</f>
        <v>100</v>
      </c>
      <c r="E4" s="22" t="s">
        <v>4</v>
      </c>
    </row>
    <row r="5" spans="1:5" ht="30" customHeight="1" x14ac:dyDescent="0.3">
      <c r="B5" s="40" t="s">
        <v>79</v>
      </c>
      <c r="C5" s="21">
        <f>SUM(C6:C19)</f>
        <v>3978760</v>
      </c>
      <c r="D5" s="22">
        <f>C5/C$4*100</f>
        <v>97.554732266108289</v>
      </c>
      <c r="E5" s="22" t="s">
        <v>4</v>
      </c>
    </row>
    <row r="6" spans="1:5" x14ac:dyDescent="0.3">
      <c r="A6"/>
      <c r="B6" s="106" t="s">
        <v>29</v>
      </c>
      <c r="C6" s="107">
        <v>1082690</v>
      </c>
      <c r="D6" s="108">
        <f>C6/C$4*100</f>
        <v>26.546344357838318</v>
      </c>
      <c r="E6" s="108">
        <f>D6</f>
        <v>26.546344357838318</v>
      </c>
    </row>
    <row r="7" spans="1:5" x14ac:dyDescent="0.3">
      <c r="A7"/>
      <c r="B7" s="109" t="s">
        <v>59</v>
      </c>
      <c r="C7" s="110">
        <v>1062060</v>
      </c>
      <c r="D7" s="111">
        <f t="shared" ref="D7:D19" si="0">C7/C$4*100</f>
        <v>26.040519898295695</v>
      </c>
      <c r="E7" s="111">
        <f>D7+E6</f>
        <v>52.586864256134014</v>
      </c>
    </row>
    <row r="8" spans="1:5" x14ac:dyDescent="0.3">
      <c r="A8"/>
      <c r="B8" s="109" t="s">
        <v>53</v>
      </c>
      <c r="C8" s="110">
        <v>621110</v>
      </c>
      <c r="D8" s="111">
        <f t="shared" si="0"/>
        <v>15.228920507344629</v>
      </c>
      <c r="E8" s="111">
        <f t="shared" ref="E8:E19" si="1">D8+E7</f>
        <v>67.815784763478646</v>
      </c>
    </row>
    <row r="9" spans="1:5" x14ac:dyDescent="0.3">
      <c r="A9"/>
      <c r="B9" s="109" t="s">
        <v>5</v>
      </c>
      <c r="C9" s="110">
        <v>315690</v>
      </c>
      <c r="D9" s="111">
        <f t="shared" si="0"/>
        <v>7.7403646937959882</v>
      </c>
      <c r="E9" s="111">
        <f t="shared" si="1"/>
        <v>75.556149457274628</v>
      </c>
    </row>
    <row r="10" spans="1:5" x14ac:dyDescent="0.3">
      <c r="A10"/>
      <c r="B10" s="109" t="s">
        <v>26</v>
      </c>
      <c r="C10" s="110">
        <v>248410</v>
      </c>
      <c r="D10" s="111">
        <f t="shared" si="0"/>
        <v>6.0907345610752994</v>
      </c>
      <c r="E10" s="111">
        <f t="shared" si="1"/>
        <v>81.646884018349922</v>
      </c>
    </row>
    <row r="11" spans="1:5" x14ac:dyDescent="0.3">
      <c r="A11"/>
      <c r="B11" s="109" t="s">
        <v>3</v>
      </c>
      <c r="C11" s="110">
        <v>214530</v>
      </c>
      <c r="D11" s="111">
        <f t="shared" si="0"/>
        <v>5.2600349639204707</v>
      </c>
      <c r="E11" s="111">
        <f t="shared" si="1"/>
        <v>86.906918982270398</v>
      </c>
    </row>
    <row r="12" spans="1:5" x14ac:dyDescent="0.3">
      <c r="A12"/>
      <c r="B12" s="109" t="s">
        <v>25</v>
      </c>
      <c r="C12" s="110">
        <v>136740</v>
      </c>
      <c r="D12" s="111">
        <f t="shared" si="0"/>
        <v>3.3527114201579509</v>
      </c>
      <c r="E12" s="111">
        <f t="shared" si="1"/>
        <v>90.259630402428343</v>
      </c>
    </row>
    <row r="13" spans="1:5" x14ac:dyDescent="0.3">
      <c r="A13"/>
      <c r="B13" s="109" t="s">
        <v>42</v>
      </c>
      <c r="C13" s="110">
        <v>90180</v>
      </c>
      <c r="D13" s="111">
        <f t="shared" si="0"/>
        <v>2.2111124460278191</v>
      </c>
      <c r="E13" s="111">
        <f t="shared" si="1"/>
        <v>92.470742848456155</v>
      </c>
    </row>
    <row r="14" spans="1:5" x14ac:dyDescent="0.3">
      <c r="A14"/>
      <c r="B14" s="109" t="s">
        <v>12</v>
      </c>
      <c r="C14" s="110">
        <v>62230</v>
      </c>
      <c r="D14" s="111">
        <f t="shared" si="0"/>
        <v>1.5258097972533953</v>
      </c>
      <c r="E14" s="111">
        <f t="shared" si="1"/>
        <v>93.996552645709556</v>
      </c>
    </row>
    <row r="15" spans="1:5" x14ac:dyDescent="0.3">
      <c r="A15"/>
      <c r="B15" s="109" t="s">
        <v>116</v>
      </c>
      <c r="C15" s="110">
        <v>53030</v>
      </c>
      <c r="D15" s="111">
        <f t="shared" si="0"/>
        <v>1.3002361167981287</v>
      </c>
      <c r="E15" s="111">
        <f t="shared" si="1"/>
        <v>95.296788762507688</v>
      </c>
    </row>
    <row r="16" spans="1:5" x14ac:dyDescent="0.3">
      <c r="A16"/>
      <c r="B16" s="109" t="s">
        <v>2</v>
      </c>
      <c r="C16" s="110">
        <v>31120</v>
      </c>
      <c r="D16" s="111">
        <f t="shared" si="0"/>
        <v>0.76302749301824935</v>
      </c>
      <c r="E16" s="111">
        <f t="shared" si="1"/>
        <v>96.059816255525931</v>
      </c>
    </row>
    <row r="17" spans="1:8" x14ac:dyDescent="0.3">
      <c r="A17"/>
      <c r="B17" s="109" t="s">
        <v>13</v>
      </c>
      <c r="C17" s="110">
        <v>26710</v>
      </c>
      <c r="D17" s="111">
        <f t="shared" si="0"/>
        <v>0.65489923966958363</v>
      </c>
      <c r="E17" s="111">
        <f t="shared" si="1"/>
        <v>96.71471549519552</v>
      </c>
    </row>
    <row r="18" spans="1:8" x14ac:dyDescent="0.3">
      <c r="A18"/>
      <c r="B18" s="109" t="s">
        <v>16</v>
      </c>
      <c r="C18" s="110">
        <v>22730</v>
      </c>
      <c r="D18" s="111">
        <f t="shared" si="0"/>
        <v>0.55731410399437054</v>
      </c>
      <c r="E18" s="111">
        <f t="shared" si="1"/>
        <v>97.272029599189892</v>
      </c>
    </row>
    <row r="19" spans="1:8" ht="15" thickBot="1" x14ac:dyDescent="0.35">
      <c r="A19"/>
      <c r="B19" s="112" t="s">
        <v>63</v>
      </c>
      <c r="C19" s="113">
        <v>11530</v>
      </c>
      <c r="D19" s="114">
        <f t="shared" si="0"/>
        <v>0.2827026669183938</v>
      </c>
      <c r="E19" s="114">
        <f t="shared" si="1"/>
        <v>97.554732266108289</v>
      </c>
    </row>
    <row r="21" spans="1:8" x14ac:dyDescent="0.3">
      <c r="A21" s="8" t="s">
        <v>66</v>
      </c>
      <c r="B21" s="202" t="s">
        <v>81</v>
      </c>
      <c r="C21" s="206"/>
      <c r="D21" s="206"/>
      <c r="E21" s="206"/>
    </row>
    <row r="22" spans="1:8" s="99" customFormat="1" ht="15" customHeight="1" x14ac:dyDescent="0.3">
      <c r="A22" s="20" t="s">
        <v>65</v>
      </c>
      <c r="B22" s="184" t="s">
        <v>158</v>
      </c>
      <c r="C22" s="185"/>
    </row>
    <row r="23" spans="1:8" s="99" customFormat="1" ht="15" customHeight="1" x14ac:dyDescent="0.3">
      <c r="A23" s="97" t="s">
        <v>67</v>
      </c>
      <c r="B23" s="186" t="s">
        <v>157</v>
      </c>
      <c r="C23" s="186"/>
      <c r="D23" s="186"/>
      <c r="E23" s="164"/>
      <c r="F23" s="164"/>
      <c r="G23" s="164"/>
      <c r="H23" s="98"/>
    </row>
  </sheetData>
  <sortState xmlns:xlrd2="http://schemas.microsoft.com/office/spreadsheetml/2017/richdata2" ref="B29:C87">
    <sortCondition descending="1" ref="C29"/>
  </sortState>
  <mergeCells count="4">
    <mergeCell ref="B2:E2"/>
    <mergeCell ref="B21:E21"/>
    <mergeCell ref="B22:C22"/>
    <mergeCell ref="B23:D23"/>
  </mergeCells>
  <hyperlinks>
    <hyperlink ref="C1" location="Índice!A1" display="[índice Ç]" xr:uid="{00000000-0004-0000-0200-000000000000}"/>
    <hyperlink ref="B23" r:id="rId1" display="http://www.observatorioemigracao.pt/np4/8218" xr:uid="{0E9CD848-B930-45ED-8D68-2B997FEA9BD2}"/>
    <hyperlink ref="B23:C23" r:id="rId2" display="ttp://www.observatorioemigracao.pt/np4/8218" xr:uid="{B7661C4C-57AF-4D8E-B4AD-49DB02E06DFE}"/>
    <hyperlink ref="B23:D23" r:id="rId3" display="http://www.observatorioemigracao.pt/np4/9387" xr:uid="{550CD60D-DBD8-499C-A7B2-86F3F8A0B5DC}"/>
  </hyperlinks>
  <pageMargins left="0.7" right="0.7" top="0.75" bottom="0.75" header="0.3" footer="0.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45"/>
  <sheetViews>
    <sheetView showGridLines="0" topLeftCell="A2" workbookViewId="0">
      <selection activeCell="D32" sqref="D32"/>
    </sheetView>
  </sheetViews>
  <sheetFormatPr defaultRowHeight="14.4" x14ac:dyDescent="0.3"/>
  <cols>
    <col min="1" max="2" width="12.6640625" customWidth="1"/>
    <col min="3" max="7" width="18.6640625" customWidth="1"/>
  </cols>
  <sheetData>
    <row r="1" spans="1:9" ht="30" customHeight="1" x14ac:dyDescent="0.3">
      <c r="A1" s="6" t="s">
        <v>64</v>
      </c>
      <c r="B1" s="24"/>
      <c r="C1" s="13" t="s">
        <v>114</v>
      </c>
      <c r="D1" s="25"/>
      <c r="E1" s="7"/>
      <c r="F1" s="7"/>
      <c r="G1" s="13"/>
      <c r="I1" s="13"/>
    </row>
    <row r="2" spans="1:9" ht="45" customHeight="1" thickBot="1" x14ac:dyDescent="0.35">
      <c r="A2" s="7"/>
      <c r="B2" s="211" t="s">
        <v>161</v>
      </c>
      <c r="C2" s="181"/>
      <c r="D2" s="181"/>
      <c r="E2" s="181"/>
      <c r="F2" s="181"/>
      <c r="G2" s="181"/>
    </row>
    <row r="3" spans="1:9" ht="30" customHeight="1" x14ac:dyDescent="0.3">
      <c r="A3" s="7"/>
      <c r="B3" s="212" t="s">
        <v>73</v>
      </c>
      <c r="C3" s="44" t="s">
        <v>0</v>
      </c>
      <c r="D3" s="45" t="s">
        <v>1</v>
      </c>
      <c r="E3" s="214" t="s">
        <v>84</v>
      </c>
      <c r="F3" s="215"/>
      <c r="G3" s="216" t="s">
        <v>86</v>
      </c>
    </row>
    <row r="4" spans="1:9" ht="30" customHeight="1" x14ac:dyDescent="0.3">
      <c r="A4" s="7"/>
      <c r="B4" s="213"/>
      <c r="C4" s="209" t="s">
        <v>85</v>
      </c>
      <c r="D4" s="210"/>
      <c r="E4" s="26" t="s">
        <v>0</v>
      </c>
      <c r="F4" s="27" t="s">
        <v>1</v>
      </c>
      <c r="G4" s="217"/>
    </row>
    <row r="5" spans="1:9" x14ac:dyDescent="0.3">
      <c r="A5" s="9"/>
      <c r="B5" s="115">
        <v>1996</v>
      </c>
      <c r="C5" s="116">
        <v>2737490</v>
      </c>
      <c r="D5" s="117">
        <v>94351600</v>
      </c>
      <c r="E5" s="155">
        <f>C5/C$5*100</f>
        <v>100</v>
      </c>
      <c r="F5" s="156">
        <f>D5/D$5*100</f>
        <v>100</v>
      </c>
      <c r="G5" s="118">
        <f t="shared" ref="G5:G22" si="0">(C5/D5)*100</f>
        <v>2.9013710419325163</v>
      </c>
    </row>
    <row r="6" spans="1:9" x14ac:dyDescent="0.3">
      <c r="A6" s="9"/>
      <c r="B6" s="119">
        <v>1997</v>
      </c>
      <c r="C6" s="120">
        <v>2932550</v>
      </c>
      <c r="D6" s="121">
        <v>102331000</v>
      </c>
      <c r="E6" s="157">
        <f t="shared" ref="E6:E10" si="1">C6/C$5*100</f>
        <v>107.12550548129856</v>
      </c>
      <c r="F6" s="158">
        <f t="shared" ref="F6:F10" si="2">D6/D$5*100</f>
        <v>108.45709028781705</v>
      </c>
      <c r="G6" s="122">
        <f t="shared" si="0"/>
        <v>2.8657493819077309</v>
      </c>
    </row>
    <row r="7" spans="1:9" x14ac:dyDescent="0.3">
      <c r="A7" s="9"/>
      <c r="B7" s="119">
        <v>1998</v>
      </c>
      <c r="C7" s="120">
        <v>3016290</v>
      </c>
      <c r="D7" s="121">
        <v>111353400</v>
      </c>
      <c r="E7" s="157">
        <f t="shared" si="1"/>
        <v>110.18451208954187</v>
      </c>
      <c r="F7" s="158">
        <f t="shared" si="2"/>
        <v>118.01962022901573</v>
      </c>
      <c r="G7" s="122">
        <f t="shared" si="0"/>
        <v>2.7087542903943662</v>
      </c>
    </row>
    <row r="8" spans="1:9" x14ac:dyDescent="0.3">
      <c r="A8" s="9"/>
      <c r="B8" s="119">
        <v>1999</v>
      </c>
      <c r="C8" s="120">
        <v>3121680</v>
      </c>
      <c r="D8" s="121">
        <v>119603300</v>
      </c>
      <c r="E8" s="157">
        <f t="shared" si="1"/>
        <v>114.03438916671843</v>
      </c>
      <c r="F8" s="158">
        <f t="shared" si="2"/>
        <v>126.76340411821315</v>
      </c>
      <c r="G8" s="122">
        <f t="shared" si="0"/>
        <v>2.6100283186166267</v>
      </c>
    </row>
    <row r="9" spans="1:9" x14ac:dyDescent="0.3">
      <c r="A9" s="9"/>
      <c r="B9" s="119">
        <v>2000</v>
      </c>
      <c r="C9" s="120">
        <v>3458120</v>
      </c>
      <c r="D9" s="121">
        <v>128414400</v>
      </c>
      <c r="E9" s="157">
        <f t="shared" si="1"/>
        <v>126.32447972412683</v>
      </c>
      <c r="F9" s="158">
        <f t="shared" si="2"/>
        <v>136.1019844920489</v>
      </c>
      <c r="G9" s="122">
        <f t="shared" si="0"/>
        <v>2.6929378636663803</v>
      </c>
    </row>
    <row r="10" spans="1:9" x14ac:dyDescent="0.3">
      <c r="A10" s="9"/>
      <c r="B10" s="119">
        <v>2001</v>
      </c>
      <c r="C10" s="120">
        <v>3736820</v>
      </c>
      <c r="D10" s="121">
        <v>135775000</v>
      </c>
      <c r="E10" s="157">
        <f t="shared" si="1"/>
        <v>136.50533883228798</v>
      </c>
      <c r="F10" s="158">
        <f t="shared" si="2"/>
        <v>143.90323004591338</v>
      </c>
      <c r="G10" s="122">
        <f t="shared" si="0"/>
        <v>2.7522150616829313</v>
      </c>
    </row>
    <row r="11" spans="1:9" x14ac:dyDescent="0.3">
      <c r="A11" s="32"/>
      <c r="B11" s="119">
        <v>2002</v>
      </c>
      <c r="C11" s="120">
        <v>2817880</v>
      </c>
      <c r="D11" s="121">
        <v>142554300</v>
      </c>
      <c r="E11" s="157">
        <f>C11/C$11*100</f>
        <v>100</v>
      </c>
      <c r="F11" s="158">
        <f>D11/D$11*100</f>
        <v>100</v>
      </c>
      <c r="G11" s="122">
        <f t="shared" si="0"/>
        <v>1.9767064199396298</v>
      </c>
    </row>
    <row r="12" spans="1:9" x14ac:dyDescent="0.3">
      <c r="A12" s="9"/>
      <c r="B12" s="119">
        <v>2003</v>
      </c>
      <c r="C12" s="120">
        <v>2433780</v>
      </c>
      <c r="D12" s="121">
        <v>146067900</v>
      </c>
      <c r="E12" s="157">
        <f t="shared" ref="E12:E28" si="3">C12/C$11*100</f>
        <v>86.369185345011147</v>
      </c>
      <c r="F12" s="158">
        <f t="shared" ref="F12:F28" si="4">D12/D$11*100</f>
        <v>102.46474501295295</v>
      </c>
      <c r="G12" s="122">
        <f t="shared" si="0"/>
        <v>1.6661977066829881</v>
      </c>
    </row>
    <row r="13" spans="1:9" x14ac:dyDescent="0.3">
      <c r="A13" s="9"/>
      <c r="B13" s="119">
        <v>2004</v>
      </c>
      <c r="C13" s="120">
        <v>2442160</v>
      </c>
      <c r="D13" s="121">
        <v>152248400</v>
      </c>
      <c r="E13" s="157">
        <f t="shared" si="3"/>
        <v>86.666572032875777</v>
      </c>
      <c r="F13" s="158">
        <f t="shared" si="4"/>
        <v>106.80028592613482</v>
      </c>
      <c r="G13" s="122">
        <f t="shared" si="0"/>
        <v>1.6040628341578631</v>
      </c>
    </row>
    <row r="14" spans="1:9" x14ac:dyDescent="0.3">
      <c r="A14" s="9"/>
      <c r="B14" s="119">
        <v>2005</v>
      </c>
      <c r="C14" s="120">
        <v>2277250</v>
      </c>
      <c r="D14" s="121">
        <v>158552700</v>
      </c>
      <c r="E14" s="157">
        <f t="shared" si="3"/>
        <v>80.814300112141041</v>
      </c>
      <c r="F14" s="158">
        <f t="shared" si="4"/>
        <v>111.22267094012597</v>
      </c>
      <c r="G14" s="122"/>
    </row>
    <row r="15" spans="1:9" x14ac:dyDescent="0.3">
      <c r="A15" s="9"/>
      <c r="B15" s="119">
        <v>2006</v>
      </c>
      <c r="C15" s="120">
        <v>2420270</v>
      </c>
      <c r="D15" s="121">
        <v>166260500</v>
      </c>
      <c r="E15" s="157">
        <f t="shared" si="3"/>
        <v>85.889746901926273</v>
      </c>
      <c r="F15" s="158">
        <f t="shared" si="4"/>
        <v>116.62959307435834</v>
      </c>
      <c r="G15" s="122">
        <f t="shared" si="0"/>
        <v>1.4557095642079747</v>
      </c>
    </row>
    <row r="16" spans="1:9" x14ac:dyDescent="0.3">
      <c r="A16" s="9"/>
      <c r="B16" s="119">
        <v>2007</v>
      </c>
      <c r="C16" s="120">
        <v>2588420</v>
      </c>
      <c r="D16" s="121">
        <v>175483400</v>
      </c>
      <c r="E16" s="157">
        <f t="shared" si="3"/>
        <v>91.856998878589579</v>
      </c>
      <c r="F16" s="158">
        <f t="shared" si="4"/>
        <v>123.09933828723511</v>
      </c>
      <c r="G16" s="122">
        <f t="shared" si="0"/>
        <v>1.475022708700652</v>
      </c>
    </row>
    <row r="17" spans="1:7" x14ac:dyDescent="0.3">
      <c r="A17" s="9"/>
      <c r="B17" s="119">
        <v>2008</v>
      </c>
      <c r="C17" s="120">
        <v>2484680</v>
      </c>
      <c r="D17" s="121">
        <v>179102800</v>
      </c>
      <c r="E17" s="157">
        <f t="shared" si="3"/>
        <v>88.175507828580351</v>
      </c>
      <c r="F17" s="158">
        <f t="shared" si="4"/>
        <v>125.63830063351298</v>
      </c>
      <c r="G17" s="122">
        <f t="shared" si="0"/>
        <v>1.387292660974591</v>
      </c>
    </row>
    <row r="18" spans="1:7" x14ac:dyDescent="0.3">
      <c r="A18" s="9"/>
      <c r="B18" s="119">
        <v>2009</v>
      </c>
      <c r="C18" s="120">
        <v>2281870</v>
      </c>
      <c r="D18" s="121">
        <v>175416400</v>
      </c>
      <c r="E18" s="157">
        <f t="shared" si="3"/>
        <v>80.978253154854002</v>
      </c>
      <c r="F18" s="158">
        <f t="shared" si="4"/>
        <v>123.05233865270988</v>
      </c>
      <c r="G18" s="122">
        <f t="shared" si="0"/>
        <v>1.3008304810724653</v>
      </c>
    </row>
    <row r="19" spans="1:7" x14ac:dyDescent="0.3">
      <c r="A19" s="9"/>
      <c r="B19" s="119">
        <v>2010</v>
      </c>
      <c r="C19" s="120">
        <v>2425900</v>
      </c>
      <c r="D19" s="121">
        <v>179860400</v>
      </c>
      <c r="E19" s="157">
        <f t="shared" si="3"/>
        <v>86.089542492937952</v>
      </c>
      <c r="F19" s="158">
        <f t="shared" si="4"/>
        <v>126.16974724718932</v>
      </c>
      <c r="G19" s="122">
        <f t="shared" si="0"/>
        <v>1.3487682669448082</v>
      </c>
    </row>
    <row r="20" spans="1:7" x14ac:dyDescent="0.3">
      <c r="A20" s="9"/>
      <c r="B20" s="119">
        <v>2011</v>
      </c>
      <c r="C20" s="120">
        <v>2430490</v>
      </c>
      <c r="D20" s="121">
        <v>176318000</v>
      </c>
      <c r="E20" s="157">
        <f t="shared" si="3"/>
        <v>86.252430905503431</v>
      </c>
      <c r="F20" s="158">
        <f t="shared" si="4"/>
        <v>123.68479940626133</v>
      </c>
      <c r="G20" s="122">
        <f t="shared" si="0"/>
        <v>1.3784695833664176</v>
      </c>
    </row>
    <row r="21" spans="1:7" x14ac:dyDescent="0.3">
      <c r="A21" s="9"/>
      <c r="B21" s="119">
        <v>2012</v>
      </c>
      <c r="C21" s="120">
        <v>2749460</v>
      </c>
      <c r="D21" s="121">
        <v>168538800</v>
      </c>
      <c r="E21" s="157">
        <f t="shared" si="3"/>
        <v>97.571933510298521</v>
      </c>
      <c r="F21" s="158">
        <f t="shared" si="4"/>
        <v>118.2277910943409</v>
      </c>
      <c r="G21" s="122">
        <f t="shared" si="0"/>
        <v>1.6313513564828988</v>
      </c>
    </row>
    <row r="22" spans="1:7" x14ac:dyDescent="0.3">
      <c r="A22" s="9"/>
      <c r="B22" s="119">
        <v>2013</v>
      </c>
      <c r="C22" s="120">
        <v>3015780</v>
      </c>
      <c r="D22" s="121">
        <v>170675600</v>
      </c>
      <c r="E22" s="157">
        <f t="shared" si="3"/>
        <v>107.02301020625436</v>
      </c>
      <c r="F22" s="158">
        <f t="shared" si="4"/>
        <v>119.72672869215451</v>
      </c>
      <c r="G22" s="122">
        <f t="shared" si="0"/>
        <v>1.7669661041179876</v>
      </c>
    </row>
    <row r="23" spans="1:7" x14ac:dyDescent="0.3">
      <c r="A23" s="9"/>
      <c r="B23" s="119">
        <v>2014</v>
      </c>
      <c r="C23" s="120">
        <v>3060710</v>
      </c>
      <c r="D23" s="121">
        <v>173186700</v>
      </c>
      <c r="E23" s="157">
        <f t="shared" si="3"/>
        <v>108.6174712904737</v>
      </c>
      <c r="F23" s="158">
        <f t="shared" si="4"/>
        <v>121.48823290493517</v>
      </c>
      <c r="G23" s="122">
        <f t="shared" ref="G23" si="5">(C23/D23)*100</f>
        <v>1.767289289535513</v>
      </c>
    </row>
    <row r="24" spans="1:7" x14ac:dyDescent="0.3">
      <c r="A24" s="9"/>
      <c r="B24" s="119">
        <v>2015</v>
      </c>
      <c r="C24" s="120">
        <v>3315620</v>
      </c>
      <c r="D24" s="121">
        <v>179392700</v>
      </c>
      <c r="E24" s="157">
        <f t="shared" si="3"/>
        <v>117.66363365366873</v>
      </c>
      <c r="F24" s="158">
        <f t="shared" si="4"/>
        <v>125.84166173871991</v>
      </c>
      <c r="G24" s="122">
        <f>(C24/D24)*100</f>
        <v>1.8482468907597689</v>
      </c>
    </row>
    <row r="25" spans="1:7" x14ac:dyDescent="0.3">
      <c r="A25" s="9"/>
      <c r="B25" s="119">
        <v>2016</v>
      </c>
      <c r="C25" s="120">
        <v>3343200</v>
      </c>
      <c r="D25" s="121">
        <v>186380700</v>
      </c>
      <c r="E25" s="157">
        <f t="shared" si="3"/>
        <v>118.64238363592487</v>
      </c>
      <c r="F25" s="158">
        <f t="shared" si="4"/>
        <v>130.74365347099314</v>
      </c>
      <c r="G25" s="122">
        <f>(C25/D25)*100</f>
        <v>1.7937479578089364</v>
      </c>
    </row>
    <row r="26" spans="1:7" x14ac:dyDescent="0.3">
      <c r="A26" s="9"/>
      <c r="B26" s="119">
        <v>2017</v>
      </c>
      <c r="C26" s="120">
        <v>3554750</v>
      </c>
      <c r="D26" s="121">
        <v>195509100</v>
      </c>
      <c r="E26" s="157">
        <f t="shared" si="3"/>
        <v>126.14980055928571</v>
      </c>
      <c r="F26" s="158">
        <f t="shared" si="4"/>
        <v>137.1471081545769</v>
      </c>
      <c r="G26" s="122">
        <f>(C26/D26)*100</f>
        <v>1.8182018126010502</v>
      </c>
    </row>
    <row r="27" spans="1:7" x14ac:dyDescent="0.3">
      <c r="A27" s="9"/>
      <c r="B27" s="119">
        <v>2018</v>
      </c>
      <c r="C27" s="120">
        <v>3604010</v>
      </c>
      <c r="D27" s="121">
        <v>204997600</v>
      </c>
      <c r="E27" s="157">
        <f t="shared" si="3"/>
        <v>127.89792326145897</v>
      </c>
      <c r="F27" s="158">
        <f t="shared" si="4"/>
        <v>143.80316833655667</v>
      </c>
      <c r="G27" s="122">
        <f t="shared" ref="G27:G28" si="6">(C27/D27)*100</f>
        <v>1.7580742408691614</v>
      </c>
    </row>
    <row r="28" spans="1:7" x14ac:dyDescent="0.3">
      <c r="A28" s="9"/>
      <c r="B28" s="150">
        <v>2019</v>
      </c>
      <c r="C28" s="151">
        <v>3662130</v>
      </c>
      <c r="D28" s="152">
        <v>214489900</v>
      </c>
      <c r="E28" s="159">
        <f t="shared" si="3"/>
        <v>129.96046673385666</v>
      </c>
      <c r="F28" s="160">
        <f t="shared" si="4"/>
        <v>150.46189416944981</v>
      </c>
      <c r="G28" s="153">
        <f t="shared" si="6"/>
        <v>1.7073671067961709</v>
      </c>
    </row>
    <row r="29" spans="1:7" x14ac:dyDescent="0.3">
      <c r="A29" s="9"/>
      <c r="B29" s="150">
        <v>2020</v>
      </c>
      <c r="C29" s="151">
        <v>3612860</v>
      </c>
      <c r="D29" s="152">
        <v>201032700</v>
      </c>
      <c r="E29" s="159">
        <f t="shared" ref="E29" si="7">C29/C$11*100</f>
        <v>128.21198915496757</v>
      </c>
      <c r="F29" s="160">
        <f>D29/D$11*100</f>
        <v>141.02184220328675</v>
      </c>
      <c r="G29" s="153">
        <f>(C29/D29)*100</f>
        <v>1.7971504138381469</v>
      </c>
    </row>
    <row r="30" spans="1:7" x14ac:dyDescent="0.3">
      <c r="A30" s="9"/>
      <c r="B30" s="150">
        <v>2021</v>
      </c>
      <c r="C30" s="151">
        <v>3677760</v>
      </c>
      <c r="D30" s="152">
        <v>216493700</v>
      </c>
      <c r="E30" s="159">
        <f t="shared" ref="E30" si="8">C30/C$11*100</f>
        <v>130.51513904069728</v>
      </c>
      <c r="F30" s="160">
        <f t="shared" ref="F30" si="9">D30/D$11*100</f>
        <v>151.86753398529541</v>
      </c>
      <c r="G30" s="153">
        <f t="shared" ref="G30" si="10">(C30/D30)*100</f>
        <v>1.6987838445183392</v>
      </c>
    </row>
    <row r="31" spans="1:7" x14ac:dyDescent="0.3">
      <c r="A31" s="9"/>
      <c r="B31" s="150">
        <v>2022</v>
      </c>
      <c r="C31" s="151">
        <v>3892260</v>
      </c>
      <c r="D31" s="152">
        <v>243957100</v>
      </c>
      <c r="E31" s="159">
        <f t="shared" ref="E31:E32" si="11">C31/C$11*100</f>
        <v>138.12724459522764</v>
      </c>
      <c r="F31" s="160">
        <f t="shared" ref="F31:F32" si="12">D31/D$11*100</f>
        <v>171.13275432589546</v>
      </c>
      <c r="G31" s="153">
        <f t="shared" ref="G31:G32" si="13">(C31/D31)*100</f>
        <v>1.5954690394335724</v>
      </c>
    </row>
    <row r="32" spans="1:7" ht="15" thickBot="1" x14ac:dyDescent="0.35">
      <c r="A32" s="9"/>
      <c r="B32" s="123">
        <v>2023</v>
      </c>
      <c r="C32" s="124">
        <v>4078490</v>
      </c>
      <c r="D32" s="125">
        <v>267384300</v>
      </c>
      <c r="E32" s="161">
        <f t="shared" si="11"/>
        <v>144.73611367410962</v>
      </c>
      <c r="F32" s="162">
        <f t="shared" si="12"/>
        <v>187.56663250424575</v>
      </c>
      <c r="G32" s="126">
        <f t="shared" si="13"/>
        <v>1.5253288992659628</v>
      </c>
    </row>
    <row r="33" spans="1:31" x14ac:dyDescent="0.3">
      <c r="A33" s="9"/>
      <c r="B33" s="28"/>
      <c r="C33" s="33"/>
      <c r="D33" s="29"/>
      <c r="E33" s="34"/>
      <c r="F33" s="30"/>
      <c r="G33" s="31"/>
    </row>
    <row r="34" spans="1:31" s="32" customFormat="1" ht="15" customHeight="1" x14ac:dyDescent="0.3">
      <c r="A34" s="8" t="s">
        <v>95</v>
      </c>
      <c r="B34" s="207" t="s">
        <v>117</v>
      </c>
      <c r="C34" s="207"/>
      <c r="D34" s="207"/>
      <c r="E34" s="207"/>
      <c r="F34" s="207"/>
      <c r="G34" s="207"/>
      <c r="H34" s="207"/>
      <c r="I34" s="208"/>
      <c r="J34" s="208"/>
      <c r="K34" s="9"/>
      <c r="L34" s="36"/>
      <c r="M34" s="154"/>
      <c r="N34" s="154"/>
      <c r="O34"/>
      <c r="P34" s="154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spans="1:31" ht="15" customHeight="1" x14ac:dyDescent="0.3">
      <c r="A35" s="8" t="s">
        <v>66</v>
      </c>
      <c r="B35" s="207" t="s">
        <v>82</v>
      </c>
      <c r="C35" s="207"/>
      <c r="D35" s="207"/>
      <c r="E35" s="207"/>
      <c r="F35" s="207"/>
      <c r="G35" s="208"/>
    </row>
    <row r="36" spans="1:31" s="99" customFormat="1" ht="15" customHeight="1" x14ac:dyDescent="0.3">
      <c r="A36" s="20" t="s">
        <v>65</v>
      </c>
      <c r="B36" s="184" t="s">
        <v>158</v>
      </c>
      <c r="C36" s="185"/>
    </row>
    <row r="37" spans="1:31" s="99" customFormat="1" ht="15" customHeight="1" x14ac:dyDescent="0.3">
      <c r="A37" s="97" t="s">
        <v>67</v>
      </c>
      <c r="B37" s="186" t="s">
        <v>157</v>
      </c>
      <c r="C37" s="186"/>
      <c r="D37" s="186"/>
      <c r="E37" s="164"/>
      <c r="F37" s="164"/>
      <c r="G37" s="164"/>
      <c r="H37" s="98"/>
    </row>
    <row r="38" spans="1:31" x14ac:dyDescent="0.3">
      <c r="A38" s="3"/>
      <c r="B38" s="35"/>
      <c r="C38" s="35"/>
      <c r="D38" s="35"/>
      <c r="E38" s="35"/>
      <c r="F38" s="35"/>
      <c r="G38" s="35"/>
    </row>
    <row r="39" spans="1:31" x14ac:dyDescent="0.3">
      <c r="A39" s="3"/>
      <c r="B39" s="35"/>
      <c r="C39" s="35"/>
      <c r="D39" s="35"/>
      <c r="E39" s="35"/>
      <c r="F39" s="35"/>
      <c r="G39" s="3"/>
    </row>
    <row r="40" spans="1:31" x14ac:dyDescent="0.3">
      <c r="A40" s="3"/>
      <c r="B40" s="3"/>
      <c r="C40" s="3"/>
      <c r="D40" s="3"/>
      <c r="E40" s="3"/>
      <c r="F40" s="3"/>
      <c r="G40" s="3"/>
    </row>
    <row r="41" spans="1:31" x14ac:dyDescent="0.3">
      <c r="A41" s="3"/>
      <c r="B41" s="3"/>
      <c r="C41" s="3"/>
      <c r="D41" s="3"/>
      <c r="E41" s="3"/>
      <c r="F41" s="3"/>
      <c r="G41" s="3"/>
    </row>
    <row r="42" spans="1:31" x14ac:dyDescent="0.3">
      <c r="A42" s="3"/>
      <c r="B42" s="3"/>
      <c r="C42" s="3"/>
      <c r="D42" s="3"/>
      <c r="E42" s="3"/>
      <c r="F42" s="3"/>
      <c r="G42" s="3"/>
    </row>
    <row r="43" spans="1:31" x14ac:dyDescent="0.3">
      <c r="A43" s="3"/>
      <c r="B43" s="3"/>
      <c r="C43" s="3"/>
      <c r="D43" s="3"/>
      <c r="E43" s="3"/>
      <c r="F43" s="3"/>
    </row>
    <row r="44" spans="1:31" x14ac:dyDescent="0.3">
      <c r="A44" s="3"/>
      <c r="B44" s="3"/>
    </row>
    <row r="45" spans="1:31" x14ac:dyDescent="0.3">
      <c r="A45" s="3"/>
      <c r="B45" s="3"/>
    </row>
  </sheetData>
  <mergeCells count="9">
    <mergeCell ref="B37:D37"/>
    <mergeCell ref="B36:C36"/>
    <mergeCell ref="B34:J34"/>
    <mergeCell ref="C4:D4"/>
    <mergeCell ref="B2:G2"/>
    <mergeCell ref="B3:B4"/>
    <mergeCell ref="E3:F3"/>
    <mergeCell ref="G3:G4"/>
    <mergeCell ref="B35:G35"/>
  </mergeCells>
  <hyperlinks>
    <hyperlink ref="C1" location="Índice!A1" display="[índice Ç]" xr:uid="{00000000-0004-0000-0300-000000000000}"/>
    <hyperlink ref="B37" r:id="rId1" display="http://www.observatorioemigracao.pt/np4/8218" xr:uid="{4654AF7A-D15A-4E38-9898-53D30B5C8906}"/>
    <hyperlink ref="B37:C37" r:id="rId2" display="ttp://www.observatorioemigracao.pt/np4/8218" xr:uid="{4F448F6B-FD13-4A0A-A39C-31167760D317}"/>
    <hyperlink ref="B37:D37" r:id="rId3" display="http://www.observatorioemigracao.pt/np4/9387" xr:uid="{ADC99227-75E1-4FC7-806B-241B7466388F}"/>
  </hyperlinks>
  <pageMargins left="0.7" right="0.7" top="0.75" bottom="0.75" header="0.3" footer="0.3"/>
  <pageSetup paperSize="9" orientation="portrait" verticalDpi="300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32"/>
  <sheetViews>
    <sheetView showGridLines="0" topLeftCell="B1" workbookViewId="0">
      <selection activeCell="B3" sqref="B3:B4"/>
    </sheetView>
  </sheetViews>
  <sheetFormatPr defaultRowHeight="14.4" x14ac:dyDescent="0.3"/>
  <cols>
    <col min="1" max="1" width="12.6640625" customWidth="1"/>
    <col min="2" max="2" width="18.6640625" customWidth="1"/>
    <col min="3" max="26" width="10.6640625" customWidth="1"/>
  </cols>
  <sheetData>
    <row r="1" spans="1:27" ht="30" customHeight="1" x14ac:dyDescent="0.3">
      <c r="A1" s="10" t="s">
        <v>64</v>
      </c>
      <c r="B1" s="1"/>
      <c r="C1" s="13" t="s">
        <v>114</v>
      </c>
      <c r="D1" s="12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13"/>
    </row>
    <row r="2" spans="1:27" ht="30" customHeight="1" thickBot="1" x14ac:dyDescent="0.35">
      <c r="A2" s="7"/>
      <c r="B2" s="211" t="s">
        <v>162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</row>
    <row r="3" spans="1:27" ht="30" customHeight="1" x14ac:dyDescent="0.3">
      <c r="A3" s="7"/>
      <c r="B3" s="222" t="s">
        <v>77</v>
      </c>
      <c r="C3" s="219" t="s">
        <v>92</v>
      </c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21"/>
      <c r="Y3" s="218" t="s">
        <v>89</v>
      </c>
      <c r="Z3" s="219"/>
    </row>
    <row r="4" spans="1:27" ht="30" customHeight="1" x14ac:dyDescent="0.3">
      <c r="A4" s="5"/>
      <c r="B4" s="223"/>
      <c r="C4" s="79">
        <v>2002</v>
      </c>
      <c r="D4" s="79">
        <v>2003</v>
      </c>
      <c r="E4" s="79">
        <v>2004</v>
      </c>
      <c r="F4" s="79">
        <v>2005</v>
      </c>
      <c r="G4" s="79">
        <v>2006</v>
      </c>
      <c r="H4" s="79">
        <v>2007</v>
      </c>
      <c r="I4" s="79">
        <v>2008</v>
      </c>
      <c r="J4" s="79">
        <v>2009</v>
      </c>
      <c r="K4" s="79">
        <v>2010</v>
      </c>
      <c r="L4" s="79">
        <v>2011</v>
      </c>
      <c r="M4" s="79">
        <v>2012</v>
      </c>
      <c r="N4" s="79">
        <v>2013</v>
      </c>
      <c r="O4" s="79">
        <v>2014</v>
      </c>
      <c r="P4" s="79">
        <v>2015</v>
      </c>
      <c r="Q4" s="79">
        <v>2016</v>
      </c>
      <c r="R4" s="79">
        <v>2017</v>
      </c>
      <c r="S4" s="79">
        <v>2018</v>
      </c>
      <c r="T4" s="79">
        <v>2019</v>
      </c>
      <c r="U4" s="79">
        <v>2020</v>
      </c>
      <c r="V4" s="79">
        <v>2021</v>
      </c>
      <c r="W4" s="79">
        <v>2022</v>
      </c>
      <c r="X4" s="80">
        <v>2023</v>
      </c>
      <c r="Y4" s="57" t="s">
        <v>123</v>
      </c>
      <c r="Z4" s="58" t="s">
        <v>124</v>
      </c>
    </row>
    <row r="5" spans="1:27" ht="30" customHeight="1" x14ac:dyDescent="0.3">
      <c r="A5" s="5"/>
      <c r="B5" s="81" t="s">
        <v>68</v>
      </c>
      <c r="C5" s="36">
        <v>2817880</v>
      </c>
      <c r="D5" s="36">
        <v>2433780</v>
      </c>
      <c r="E5" s="36">
        <v>2442160</v>
      </c>
      <c r="F5" s="36">
        <v>2277250</v>
      </c>
      <c r="G5" s="36">
        <v>2420270</v>
      </c>
      <c r="H5" s="36">
        <v>2588420</v>
      </c>
      <c r="I5" s="36">
        <v>2484680</v>
      </c>
      <c r="J5" s="36">
        <v>2281870</v>
      </c>
      <c r="K5" s="36">
        <v>2425900</v>
      </c>
      <c r="L5" s="36">
        <v>2430490</v>
      </c>
      <c r="M5" s="36">
        <v>2749460</v>
      </c>
      <c r="N5" s="36">
        <v>3015780</v>
      </c>
      <c r="O5" s="36">
        <v>3060710</v>
      </c>
      <c r="P5" s="36">
        <v>3315620</v>
      </c>
      <c r="Q5" s="36">
        <v>3343200</v>
      </c>
      <c r="R5" s="36">
        <v>3554750</v>
      </c>
      <c r="S5" s="36">
        <v>3604010</v>
      </c>
      <c r="T5" s="36">
        <v>3662130</v>
      </c>
      <c r="U5" s="36">
        <v>3612860</v>
      </c>
      <c r="V5" s="36">
        <v>3677760</v>
      </c>
      <c r="W5" s="36">
        <v>3892260</v>
      </c>
      <c r="X5" s="75">
        <v>4078490</v>
      </c>
      <c r="Y5" s="84">
        <f>(X5/C5*100)-100</f>
        <v>44.736113674109617</v>
      </c>
      <c r="Z5" s="163">
        <f>(X5/W5*100)-100</f>
        <v>4.784623843217048</v>
      </c>
    </row>
    <row r="6" spans="1:27" x14ac:dyDescent="0.3">
      <c r="A6" s="5"/>
      <c r="B6" s="127" t="s">
        <v>59</v>
      </c>
      <c r="C6" s="128">
        <v>629310</v>
      </c>
      <c r="D6" s="128">
        <v>516590.00000000006</v>
      </c>
      <c r="E6" s="128">
        <v>531060</v>
      </c>
      <c r="F6" s="128">
        <v>519890</v>
      </c>
      <c r="G6" s="128">
        <v>530720</v>
      </c>
      <c r="H6" s="128">
        <v>544720</v>
      </c>
      <c r="I6" s="128">
        <v>554120</v>
      </c>
      <c r="J6" s="128">
        <v>530880</v>
      </c>
      <c r="K6" s="128">
        <v>612660</v>
      </c>
      <c r="L6" s="128">
        <v>680730</v>
      </c>
      <c r="M6" s="128">
        <v>697330</v>
      </c>
      <c r="N6" s="128">
        <v>738130</v>
      </c>
      <c r="O6" s="128">
        <v>812810</v>
      </c>
      <c r="P6" s="128">
        <v>851290</v>
      </c>
      <c r="Q6" s="128">
        <v>697280</v>
      </c>
      <c r="R6" s="128">
        <v>797490</v>
      </c>
      <c r="S6" s="128">
        <v>899460</v>
      </c>
      <c r="T6" s="128">
        <v>988660</v>
      </c>
      <c r="U6" s="128">
        <v>1037020</v>
      </c>
      <c r="V6" s="128">
        <v>1051260</v>
      </c>
      <c r="W6" s="128">
        <v>1081630</v>
      </c>
      <c r="X6" s="129">
        <v>1062060</v>
      </c>
      <c r="Y6" s="130">
        <f t="shared" ref="Y6:Y15" si="0">(X6/C6*100)-100</f>
        <v>68.765791104543069</v>
      </c>
      <c r="Z6" s="174">
        <f t="shared" ref="Z6:Z19" si="1">(X6/W6*100)-100</f>
        <v>-1.8093063247136172</v>
      </c>
      <c r="AA6" s="96"/>
    </row>
    <row r="7" spans="1:27" x14ac:dyDescent="0.3">
      <c r="A7" s="5"/>
      <c r="B7" s="131" t="s">
        <v>29</v>
      </c>
      <c r="C7" s="132">
        <v>934480</v>
      </c>
      <c r="D7" s="132">
        <v>886090</v>
      </c>
      <c r="E7" s="132">
        <v>964130</v>
      </c>
      <c r="F7" s="132">
        <v>908870</v>
      </c>
      <c r="G7" s="132">
        <v>978950</v>
      </c>
      <c r="H7" s="132">
        <v>1026190</v>
      </c>
      <c r="I7" s="132">
        <v>983030</v>
      </c>
      <c r="J7" s="132">
        <v>887440</v>
      </c>
      <c r="K7" s="132">
        <v>899160</v>
      </c>
      <c r="L7" s="132">
        <v>867610</v>
      </c>
      <c r="M7" s="132">
        <v>846150</v>
      </c>
      <c r="N7" s="132">
        <v>894930</v>
      </c>
      <c r="O7" s="132">
        <v>882180</v>
      </c>
      <c r="P7" s="132">
        <v>1033119.9999999999</v>
      </c>
      <c r="Q7" s="132">
        <v>1122570</v>
      </c>
      <c r="R7" s="132">
        <v>1151040</v>
      </c>
      <c r="S7" s="132">
        <v>1133290</v>
      </c>
      <c r="T7" s="132">
        <v>1093540</v>
      </c>
      <c r="U7" s="132">
        <v>1036569.9999999999</v>
      </c>
      <c r="V7" s="132">
        <v>1023450</v>
      </c>
      <c r="W7" s="132">
        <v>1061590</v>
      </c>
      <c r="X7" s="133">
        <v>1082690</v>
      </c>
      <c r="Y7" s="134">
        <f t="shared" si="0"/>
        <v>15.860157520760197</v>
      </c>
      <c r="Z7" s="175">
        <f t="shared" si="1"/>
        <v>1.9875846607447301</v>
      </c>
      <c r="AA7" s="96"/>
    </row>
    <row r="8" spans="1:27" x14ac:dyDescent="0.3">
      <c r="A8" s="5"/>
      <c r="B8" s="131" t="s">
        <v>53</v>
      </c>
      <c r="C8" s="132">
        <v>215630</v>
      </c>
      <c r="D8" s="132">
        <v>177540</v>
      </c>
      <c r="E8" s="132">
        <v>181440</v>
      </c>
      <c r="F8" s="132">
        <v>147170</v>
      </c>
      <c r="G8" s="132">
        <v>151630</v>
      </c>
      <c r="H8" s="132">
        <v>163580</v>
      </c>
      <c r="I8" s="132">
        <v>125010</v>
      </c>
      <c r="J8" s="132">
        <v>94820</v>
      </c>
      <c r="K8" s="132">
        <v>94620</v>
      </c>
      <c r="L8" s="132">
        <v>105310</v>
      </c>
      <c r="M8" s="132">
        <v>130490.00000000001</v>
      </c>
      <c r="N8" s="132">
        <v>156230</v>
      </c>
      <c r="O8" s="132">
        <v>202220</v>
      </c>
      <c r="P8" s="132">
        <v>254960</v>
      </c>
      <c r="Q8" s="132">
        <v>284970</v>
      </c>
      <c r="R8" s="132">
        <v>350080</v>
      </c>
      <c r="S8" s="132">
        <v>343900</v>
      </c>
      <c r="T8" s="132">
        <v>359620</v>
      </c>
      <c r="U8" s="132">
        <v>379350</v>
      </c>
      <c r="V8" s="132">
        <v>429380</v>
      </c>
      <c r="W8" s="132">
        <v>458640</v>
      </c>
      <c r="X8" s="133">
        <v>621110</v>
      </c>
      <c r="Y8" s="134">
        <f t="shared" si="0"/>
        <v>188.04433520382139</v>
      </c>
      <c r="Z8" s="175">
        <f t="shared" si="1"/>
        <v>35.424297924297946</v>
      </c>
      <c r="AA8" s="96"/>
    </row>
    <row r="9" spans="1:27" x14ac:dyDescent="0.3">
      <c r="A9" s="5"/>
      <c r="B9" s="131" t="s">
        <v>5</v>
      </c>
      <c r="C9" s="132">
        <v>14280</v>
      </c>
      <c r="D9" s="132">
        <v>9450</v>
      </c>
      <c r="E9" s="132">
        <v>20640</v>
      </c>
      <c r="F9" s="132">
        <v>23350</v>
      </c>
      <c r="G9" s="132">
        <v>32950</v>
      </c>
      <c r="H9" s="132">
        <v>48110</v>
      </c>
      <c r="I9" s="132">
        <v>70860</v>
      </c>
      <c r="J9" s="132">
        <v>103470</v>
      </c>
      <c r="K9" s="132">
        <v>134870</v>
      </c>
      <c r="L9" s="132">
        <v>147320</v>
      </c>
      <c r="M9" s="132">
        <v>270690</v>
      </c>
      <c r="N9" s="132">
        <v>304330</v>
      </c>
      <c r="O9" s="132">
        <v>247960</v>
      </c>
      <c r="P9" s="132">
        <v>213120</v>
      </c>
      <c r="Q9" s="132">
        <v>205890</v>
      </c>
      <c r="R9" s="132">
        <v>245080</v>
      </c>
      <c r="S9" s="132">
        <v>223010</v>
      </c>
      <c r="T9" s="132">
        <v>248360</v>
      </c>
      <c r="U9" s="132">
        <v>245530</v>
      </c>
      <c r="V9" s="132">
        <v>251820</v>
      </c>
      <c r="W9" s="132">
        <v>308630</v>
      </c>
      <c r="X9" s="133">
        <v>315690</v>
      </c>
      <c r="Y9" s="134">
        <f t="shared" si="0"/>
        <v>2110.7142857142858</v>
      </c>
      <c r="Z9" s="175">
        <f t="shared" si="1"/>
        <v>2.2875287561157336</v>
      </c>
      <c r="AA9" s="96"/>
    </row>
    <row r="10" spans="1:27" x14ac:dyDescent="0.3">
      <c r="A10" s="5"/>
      <c r="B10" s="131" t="s">
        <v>26</v>
      </c>
      <c r="C10" s="132">
        <v>372450</v>
      </c>
      <c r="D10" s="132">
        <v>272120</v>
      </c>
      <c r="E10" s="132">
        <v>231900</v>
      </c>
      <c r="F10" s="132">
        <v>218370</v>
      </c>
      <c r="G10" s="132">
        <v>223000</v>
      </c>
      <c r="H10" s="132">
        <v>200640</v>
      </c>
      <c r="I10" s="132">
        <v>171460</v>
      </c>
      <c r="J10" s="132">
        <v>127280</v>
      </c>
      <c r="K10" s="132">
        <v>129979.99999999999</v>
      </c>
      <c r="L10" s="132">
        <v>130419.99999999999</v>
      </c>
      <c r="M10" s="132">
        <v>135550</v>
      </c>
      <c r="N10" s="132">
        <v>140320</v>
      </c>
      <c r="O10" s="132">
        <v>163450</v>
      </c>
      <c r="P10" s="132">
        <v>210220</v>
      </c>
      <c r="Q10" s="132">
        <v>243170</v>
      </c>
      <c r="R10" s="132">
        <v>262560</v>
      </c>
      <c r="S10" s="132">
        <v>254350</v>
      </c>
      <c r="T10" s="132">
        <v>231110</v>
      </c>
      <c r="U10" s="132">
        <v>244740</v>
      </c>
      <c r="V10" s="132">
        <v>250540</v>
      </c>
      <c r="W10" s="132">
        <v>245020</v>
      </c>
      <c r="X10" s="133">
        <v>248410</v>
      </c>
      <c r="Y10" s="134">
        <f t="shared" si="0"/>
        <v>-33.303799167673503</v>
      </c>
      <c r="Z10" s="175">
        <f t="shared" si="1"/>
        <v>1.3835605256713706</v>
      </c>
      <c r="AA10" s="96"/>
    </row>
    <row r="11" spans="1:27" x14ac:dyDescent="0.3">
      <c r="A11" s="5"/>
      <c r="B11" s="131" t="s">
        <v>3</v>
      </c>
      <c r="C11" s="132">
        <v>205810</v>
      </c>
      <c r="D11" s="132">
        <v>205640</v>
      </c>
      <c r="E11" s="132">
        <v>178780</v>
      </c>
      <c r="F11" s="132">
        <v>164520</v>
      </c>
      <c r="G11" s="132">
        <v>168900</v>
      </c>
      <c r="H11" s="132">
        <v>170560</v>
      </c>
      <c r="I11" s="132">
        <v>147660</v>
      </c>
      <c r="J11" s="132">
        <v>120860</v>
      </c>
      <c r="K11" s="132">
        <v>120420</v>
      </c>
      <c r="L11" s="132">
        <v>113420</v>
      </c>
      <c r="M11" s="132">
        <v>172940</v>
      </c>
      <c r="N11" s="132">
        <v>197250</v>
      </c>
      <c r="O11" s="132">
        <v>196190</v>
      </c>
      <c r="P11" s="132">
        <v>255470</v>
      </c>
      <c r="Q11" s="132">
        <v>253710</v>
      </c>
      <c r="R11" s="132">
        <v>240440</v>
      </c>
      <c r="S11" s="132">
        <v>242520</v>
      </c>
      <c r="T11" s="132">
        <v>274470</v>
      </c>
      <c r="U11" s="132">
        <v>225870</v>
      </c>
      <c r="V11" s="132">
        <v>223440</v>
      </c>
      <c r="W11" s="132">
        <v>235830</v>
      </c>
      <c r="X11" s="133">
        <v>214530</v>
      </c>
      <c r="Y11" s="134">
        <f t="shared" si="0"/>
        <v>4.2369175453087706</v>
      </c>
      <c r="Z11" s="175">
        <f t="shared" si="1"/>
        <v>-9.0319297799262159</v>
      </c>
      <c r="AA11" s="96"/>
    </row>
    <row r="12" spans="1:27" x14ac:dyDescent="0.3">
      <c r="A12" s="5"/>
      <c r="B12" s="131" t="s">
        <v>25</v>
      </c>
      <c r="C12" s="132">
        <v>77950</v>
      </c>
      <c r="D12" s="132">
        <v>69890</v>
      </c>
      <c r="E12" s="132">
        <v>60970</v>
      </c>
      <c r="F12" s="132">
        <v>51560</v>
      </c>
      <c r="G12" s="132">
        <v>61810</v>
      </c>
      <c r="H12" s="132">
        <v>96690</v>
      </c>
      <c r="I12" s="132">
        <v>126230</v>
      </c>
      <c r="J12" s="132">
        <v>123820</v>
      </c>
      <c r="K12" s="132">
        <v>111030</v>
      </c>
      <c r="L12" s="132">
        <v>88410</v>
      </c>
      <c r="M12" s="132">
        <v>129910</v>
      </c>
      <c r="N12" s="132">
        <v>156700</v>
      </c>
      <c r="O12" s="132">
        <v>166930</v>
      </c>
      <c r="P12" s="132">
        <v>130990.00000000001</v>
      </c>
      <c r="Q12" s="132">
        <v>141140</v>
      </c>
      <c r="R12" s="132">
        <v>115330</v>
      </c>
      <c r="S12" s="132">
        <v>121520</v>
      </c>
      <c r="T12" s="132">
        <v>114280</v>
      </c>
      <c r="U12" s="132">
        <v>111780</v>
      </c>
      <c r="V12" s="132">
        <v>124440</v>
      </c>
      <c r="W12" s="132">
        <v>122450</v>
      </c>
      <c r="X12" s="133">
        <v>136740</v>
      </c>
      <c r="Y12" s="134">
        <f t="shared" si="0"/>
        <v>75.420141116100069</v>
      </c>
      <c r="Z12" s="175">
        <f t="shared" si="1"/>
        <v>11.670069416088197</v>
      </c>
      <c r="AA12" s="96"/>
    </row>
    <row r="13" spans="1:27" x14ac:dyDescent="0.3">
      <c r="A13" s="5"/>
      <c r="B13" s="131" t="s">
        <v>42</v>
      </c>
      <c r="C13" s="132">
        <v>104460</v>
      </c>
      <c r="D13" s="132">
        <v>87220</v>
      </c>
      <c r="E13" s="132">
        <v>75800</v>
      </c>
      <c r="F13" s="132">
        <v>69560</v>
      </c>
      <c r="G13" s="132">
        <v>81840</v>
      </c>
      <c r="H13" s="132">
        <v>91620</v>
      </c>
      <c r="I13" s="132">
        <v>73040</v>
      </c>
      <c r="J13" s="132">
        <v>82290</v>
      </c>
      <c r="K13" s="132">
        <v>84470</v>
      </c>
      <c r="L13" s="132">
        <v>67850</v>
      </c>
      <c r="M13" s="132">
        <v>74530</v>
      </c>
      <c r="N13" s="132">
        <v>86940</v>
      </c>
      <c r="O13" s="132">
        <v>95150</v>
      </c>
      <c r="P13" s="132">
        <v>114470</v>
      </c>
      <c r="Q13" s="132">
        <v>124260</v>
      </c>
      <c r="R13" s="132">
        <v>109010</v>
      </c>
      <c r="S13" s="132">
        <v>111910</v>
      </c>
      <c r="T13" s="132">
        <v>82470</v>
      </c>
      <c r="U13" s="132">
        <v>78400</v>
      </c>
      <c r="V13" s="132">
        <v>71850</v>
      </c>
      <c r="W13" s="132">
        <v>98140</v>
      </c>
      <c r="X13" s="133">
        <v>90180</v>
      </c>
      <c r="Y13" s="134">
        <f t="shared" si="0"/>
        <v>-13.670304422745545</v>
      </c>
      <c r="Z13" s="175">
        <f t="shared" si="1"/>
        <v>-8.1108620338292212</v>
      </c>
      <c r="AA13" s="96"/>
    </row>
    <row r="14" spans="1:27" x14ac:dyDescent="0.3">
      <c r="A14" s="5"/>
      <c r="B14" s="131" t="s">
        <v>12</v>
      </c>
      <c r="C14" s="132">
        <v>27390</v>
      </c>
      <c r="D14" s="132">
        <v>25190</v>
      </c>
      <c r="E14" s="132">
        <v>21470</v>
      </c>
      <c r="F14" s="132">
        <v>20610</v>
      </c>
      <c r="G14" s="132"/>
      <c r="H14" s="132">
        <v>37890</v>
      </c>
      <c r="I14" s="132">
        <v>35670</v>
      </c>
      <c r="J14" s="132">
        <v>30990</v>
      </c>
      <c r="K14" s="132">
        <v>34420</v>
      </c>
      <c r="L14" s="132">
        <v>38080</v>
      </c>
      <c r="M14" s="132">
        <v>52020</v>
      </c>
      <c r="N14" s="132">
        <v>67210</v>
      </c>
      <c r="O14" s="132">
        <v>77900</v>
      </c>
      <c r="P14" s="132">
        <v>66600</v>
      </c>
      <c r="Q14" s="132">
        <v>78900</v>
      </c>
      <c r="R14" s="132">
        <v>66500</v>
      </c>
      <c r="S14" s="132">
        <v>58580</v>
      </c>
      <c r="T14" s="132">
        <v>56280</v>
      </c>
      <c r="U14" s="132">
        <v>58900</v>
      </c>
      <c r="V14" s="132">
        <v>58050</v>
      </c>
      <c r="W14" s="132">
        <v>61420</v>
      </c>
      <c r="X14" s="133">
        <v>62230</v>
      </c>
      <c r="Y14" s="134">
        <f t="shared" si="0"/>
        <v>127.19970792259949</v>
      </c>
      <c r="Z14" s="175">
        <f t="shared" si="1"/>
        <v>1.3187886681862722</v>
      </c>
      <c r="AA14" s="96"/>
    </row>
    <row r="15" spans="1:27" x14ac:dyDescent="0.3">
      <c r="A15" s="5"/>
      <c r="B15" s="135" t="s">
        <v>33</v>
      </c>
      <c r="C15" s="136">
        <v>18500</v>
      </c>
      <c r="D15" s="136">
        <v>15530</v>
      </c>
      <c r="E15" s="136">
        <v>13500</v>
      </c>
      <c r="F15" s="136">
        <v>8010</v>
      </c>
      <c r="G15" s="136">
        <v>9910</v>
      </c>
      <c r="H15" s="136">
        <v>15630</v>
      </c>
      <c r="I15" s="136">
        <v>18370</v>
      </c>
      <c r="J15" s="136">
        <v>17670</v>
      </c>
      <c r="K15" s="136">
        <v>22480</v>
      </c>
      <c r="L15" s="136">
        <v>27150</v>
      </c>
      <c r="M15" s="136">
        <v>45470</v>
      </c>
      <c r="N15" s="136">
        <v>61050</v>
      </c>
      <c r="O15" s="136">
        <v>37160</v>
      </c>
      <c r="P15" s="136">
        <v>42760</v>
      </c>
      <c r="Q15" s="136">
        <v>48060</v>
      </c>
      <c r="R15" s="136">
        <v>42710</v>
      </c>
      <c r="S15" s="136">
        <v>44430</v>
      </c>
      <c r="T15" s="136">
        <v>41440</v>
      </c>
      <c r="U15" s="136">
        <v>44470</v>
      </c>
      <c r="V15" s="136">
        <v>44560</v>
      </c>
      <c r="W15" s="136">
        <v>48980</v>
      </c>
      <c r="X15" s="137">
        <v>53030</v>
      </c>
      <c r="Y15" s="138">
        <f t="shared" si="0"/>
        <v>186.64864864864865</v>
      </c>
      <c r="Z15" s="176">
        <f t="shared" si="1"/>
        <v>8.2686810943242222</v>
      </c>
      <c r="AA15" s="96"/>
    </row>
    <row r="16" spans="1:27" ht="30" customHeight="1" x14ac:dyDescent="0.3">
      <c r="A16" s="5"/>
      <c r="B16" s="82" t="s">
        <v>71</v>
      </c>
      <c r="C16" s="37">
        <v>2711610</v>
      </c>
      <c r="D16" s="37">
        <v>2373380</v>
      </c>
      <c r="E16" s="37">
        <v>2367060</v>
      </c>
      <c r="F16" s="37">
        <v>2204960</v>
      </c>
      <c r="G16" s="37">
        <v>2328560</v>
      </c>
      <c r="H16" s="37">
        <v>2465180</v>
      </c>
      <c r="I16" s="37">
        <v>2332300</v>
      </c>
      <c r="J16" s="37">
        <v>2102850</v>
      </c>
      <c r="K16" s="37">
        <v>2208850</v>
      </c>
      <c r="L16" s="37">
        <v>2213090</v>
      </c>
      <c r="M16" s="37">
        <v>2399250</v>
      </c>
      <c r="N16" s="37">
        <v>2622440</v>
      </c>
      <c r="O16" s="72">
        <v>2745300</v>
      </c>
      <c r="P16" s="72">
        <v>3039570</v>
      </c>
      <c r="Q16" s="72">
        <v>3073320</v>
      </c>
      <c r="R16" s="72">
        <v>3215080</v>
      </c>
      <c r="S16" s="72">
        <v>3282090</v>
      </c>
      <c r="T16" s="72">
        <v>3311960</v>
      </c>
      <c r="U16" s="72">
        <v>3285640</v>
      </c>
      <c r="V16" s="72">
        <v>3350100</v>
      </c>
      <c r="W16" s="72">
        <v>3490800</v>
      </c>
      <c r="X16" s="76">
        <v>3645520</v>
      </c>
      <c r="Y16" s="85">
        <f>(X16/C16*100)-100</f>
        <v>34.441162261534657</v>
      </c>
      <c r="Z16" s="173">
        <f t="shared" si="1"/>
        <v>4.4322218402658393</v>
      </c>
    </row>
    <row r="17" spans="1:26" x14ac:dyDescent="0.3">
      <c r="A17" s="5"/>
      <c r="B17" s="81" t="s">
        <v>69</v>
      </c>
      <c r="C17" s="36">
        <v>19210</v>
      </c>
      <c r="D17" s="36">
        <v>13790</v>
      </c>
      <c r="E17" s="36">
        <v>25720</v>
      </c>
      <c r="F17" s="36">
        <v>27300</v>
      </c>
      <c r="G17" s="36">
        <v>38130</v>
      </c>
      <c r="H17" s="36">
        <v>54010</v>
      </c>
      <c r="I17" s="36">
        <v>75550</v>
      </c>
      <c r="J17" s="36">
        <v>108870</v>
      </c>
      <c r="K17" s="36">
        <v>141130</v>
      </c>
      <c r="L17" s="36">
        <v>155310</v>
      </c>
      <c r="M17" s="36">
        <v>278660</v>
      </c>
      <c r="N17" s="36">
        <v>316540</v>
      </c>
      <c r="O17" s="73">
        <v>257410.00000000003</v>
      </c>
      <c r="P17" s="73">
        <v>224160</v>
      </c>
      <c r="Q17" s="73">
        <v>216480</v>
      </c>
      <c r="R17" s="73">
        <v>253740</v>
      </c>
      <c r="S17" s="73">
        <v>233130</v>
      </c>
      <c r="T17" s="73">
        <v>256589.99999999997</v>
      </c>
      <c r="U17" s="73">
        <v>253150</v>
      </c>
      <c r="V17" s="73">
        <v>258959.99999999997</v>
      </c>
      <c r="W17" s="73">
        <v>317040</v>
      </c>
      <c r="X17" s="77">
        <v>328810</v>
      </c>
      <c r="Y17" s="84">
        <f>(X17/C17*100)-100</f>
        <v>1611.660593440916</v>
      </c>
      <c r="Z17" s="173">
        <f t="shared" si="1"/>
        <v>3.7124653040625759</v>
      </c>
    </row>
    <row r="18" spans="1:26" x14ac:dyDescent="0.3">
      <c r="A18" s="23"/>
      <c r="B18" s="81" t="s">
        <v>94</v>
      </c>
      <c r="C18" s="36">
        <v>1607210</v>
      </c>
      <c r="D18" s="36">
        <v>1486950</v>
      </c>
      <c r="E18" s="36">
        <v>1519570</v>
      </c>
      <c r="F18" s="36">
        <v>1384850</v>
      </c>
      <c r="G18" s="36">
        <v>1499010</v>
      </c>
      <c r="H18" s="36">
        <v>1635620</v>
      </c>
      <c r="I18" s="36">
        <v>1545000</v>
      </c>
      <c r="J18" s="36">
        <v>1397550</v>
      </c>
      <c r="K18" s="36">
        <v>1412910</v>
      </c>
      <c r="L18" s="36">
        <v>1354060</v>
      </c>
      <c r="M18" s="36">
        <v>1512500</v>
      </c>
      <c r="N18" s="36">
        <v>1693390</v>
      </c>
      <c r="O18" s="73">
        <v>1694540</v>
      </c>
      <c r="P18" s="73">
        <v>1934740</v>
      </c>
      <c r="Q18" s="73">
        <v>2090940</v>
      </c>
      <c r="R18" s="73">
        <v>2117310</v>
      </c>
      <c r="S18" s="73">
        <v>2095190</v>
      </c>
      <c r="T18" s="73">
        <v>2060110.0000000002</v>
      </c>
      <c r="U18" s="73">
        <v>1593450</v>
      </c>
      <c r="V18" s="73">
        <v>1582560</v>
      </c>
      <c r="W18" s="73">
        <v>1671890</v>
      </c>
      <c r="X18" s="77">
        <v>1672560</v>
      </c>
      <c r="Y18" s="84">
        <f t="shared" ref="Y18:Y19" si="2">(X18/C18*100)-100</f>
        <v>4.0660523515906561</v>
      </c>
      <c r="Z18" s="173">
        <f t="shared" si="1"/>
        <v>4.0074406809068819E-2</v>
      </c>
    </row>
    <row r="19" spans="1:26" ht="30" customHeight="1" x14ac:dyDescent="0.3">
      <c r="A19" s="5"/>
      <c r="B19" s="83" t="s">
        <v>72</v>
      </c>
      <c r="C19" s="38">
        <v>1382700</v>
      </c>
      <c r="D19" s="38">
        <v>1302620</v>
      </c>
      <c r="E19" s="38">
        <v>1330780</v>
      </c>
      <c r="F19" s="38">
        <v>1232520</v>
      </c>
      <c r="G19" s="38">
        <v>1340730</v>
      </c>
      <c r="H19" s="38">
        <v>1460070</v>
      </c>
      <c r="I19" s="38">
        <v>1407950</v>
      </c>
      <c r="J19" s="38">
        <v>1290080</v>
      </c>
      <c r="K19" s="38">
        <v>1303830</v>
      </c>
      <c r="L19" s="38">
        <v>1235010</v>
      </c>
      <c r="M19" s="38">
        <v>1362210</v>
      </c>
      <c r="N19" s="38">
        <v>1512610</v>
      </c>
      <c r="O19" s="74">
        <v>1475710</v>
      </c>
      <c r="P19" s="74">
        <v>1661950</v>
      </c>
      <c r="Q19" s="74">
        <v>1787630</v>
      </c>
      <c r="R19" s="74">
        <v>1747030</v>
      </c>
      <c r="S19" s="74">
        <v>1734020</v>
      </c>
      <c r="T19" s="74">
        <v>1683700</v>
      </c>
      <c r="U19" s="74">
        <v>1575990</v>
      </c>
      <c r="V19" s="74">
        <v>1565110</v>
      </c>
      <c r="W19" s="74">
        <v>1565110</v>
      </c>
      <c r="X19" s="78">
        <v>1663650</v>
      </c>
      <c r="Y19" s="86">
        <f t="shared" si="2"/>
        <v>20.318941201996083</v>
      </c>
      <c r="Z19" s="177">
        <f t="shared" si="1"/>
        <v>6.2960430896231117</v>
      </c>
    </row>
    <row r="21" spans="1:26" x14ac:dyDescent="0.3">
      <c r="A21" s="39" t="s">
        <v>66</v>
      </c>
      <c r="B21" s="224" t="s">
        <v>81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</row>
    <row r="22" spans="1:26" s="99" customFormat="1" ht="15" customHeight="1" x14ac:dyDescent="0.3">
      <c r="A22" s="20" t="s">
        <v>65</v>
      </c>
      <c r="B22" s="184" t="s">
        <v>158</v>
      </c>
      <c r="C22" s="185"/>
    </row>
    <row r="23" spans="1:26" s="99" customFormat="1" ht="15" customHeight="1" x14ac:dyDescent="0.3">
      <c r="A23" s="97" t="s">
        <v>67</v>
      </c>
      <c r="B23" s="186" t="s">
        <v>157</v>
      </c>
      <c r="C23" s="186"/>
      <c r="D23" s="186"/>
      <c r="E23" s="164"/>
      <c r="F23" s="164"/>
      <c r="G23" s="164"/>
      <c r="H23" s="98"/>
      <c r="X23" s="172"/>
    </row>
    <row r="24" spans="1:26" x14ac:dyDescent="0.3">
      <c r="X24" s="172"/>
    </row>
    <row r="25" spans="1:26" x14ac:dyDescent="0.3">
      <c r="X25" s="172"/>
    </row>
    <row r="26" spans="1:26" x14ac:dyDescent="0.3"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172"/>
    </row>
    <row r="27" spans="1:26" x14ac:dyDescent="0.3">
      <c r="X27" s="172"/>
    </row>
    <row r="28" spans="1:26" x14ac:dyDescent="0.3">
      <c r="X28" s="172"/>
    </row>
    <row r="29" spans="1:26" x14ac:dyDescent="0.3">
      <c r="X29" s="172"/>
    </row>
    <row r="30" spans="1:26" x14ac:dyDescent="0.3">
      <c r="X30" s="172"/>
    </row>
    <row r="31" spans="1:26" x14ac:dyDescent="0.3">
      <c r="X31" s="172"/>
    </row>
    <row r="32" spans="1:26" x14ac:dyDescent="0.3">
      <c r="X32" s="172"/>
    </row>
  </sheetData>
  <sortState xmlns:xlrd2="http://schemas.microsoft.com/office/spreadsheetml/2017/richdata2" ref="B6:Z15">
    <sortCondition descending="1" ref="X6:X15"/>
  </sortState>
  <mergeCells count="7">
    <mergeCell ref="B23:D23"/>
    <mergeCell ref="B22:C22"/>
    <mergeCell ref="Y3:Z3"/>
    <mergeCell ref="B2:Z2"/>
    <mergeCell ref="C3:X3"/>
    <mergeCell ref="B3:B4"/>
    <mergeCell ref="B21:Z21"/>
  </mergeCells>
  <hyperlinks>
    <hyperlink ref="C1" location="Índice!A1" display="[índice Ç]" xr:uid="{00000000-0004-0000-0400-000000000000}"/>
    <hyperlink ref="B23" r:id="rId1" display="http://www.observatorioemigracao.pt/np4/8218" xr:uid="{717CCFB9-3288-48DB-BA73-F69CDCF25EEC}"/>
    <hyperlink ref="B23:C23" r:id="rId2" display="ttp://www.observatorioemigracao.pt/np4/8218" xr:uid="{E5B970AA-5BC2-4004-AFD2-D02FF44F9AA1}"/>
    <hyperlink ref="B23:D23" r:id="rId3" display="http://www.observatorioemigracao.pt/np4/9387" xr:uid="{D23693EB-E5A6-4C91-9827-9D1E3F3D759C}"/>
  </hyperlinks>
  <pageMargins left="0.7" right="0.7" top="0.75" bottom="0.75" header="0.3" footer="0.3"/>
  <pageSetup paperSize="9" orientation="portrait" horizontalDpi="4294967293" verticalDpi="1200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02"/>
  <sheetViews>
    <sheetView showGridLines="0" workbookViewId="0">
      <selection activeCell="A61" sqref="A61"/>
    </sheetView>
  </sheetViews>
  <sheetFormatPr defaultRowHeight="14.4" x14ac:dyDescent="0.3"/>
  <cols>
    <col min="1" max="1" width="12.6640625" style="3" customWidth="1"/>
    <col min="2" max="2" width="24.6640625" style="3" customWidth="1"/>
    <col min="3" max="5" width="24.6640625" style="4" customWidth="1"/>
    <col min="6" max="6" width="16.6640625" customWidth="1"/>
  </cols>
  <sheetData>
    <row r="1" spans="1:5" ht="30" customHeight="1" x14ac:dyDescent="0.3">
      <c r="A1" s="6" t="s">
        <v>64</v>
      </c>
      <c r="B1" s="1"/>
      <c r="C1" s="13" t="s">
        <v>114</v>
      </c>
      <c r="D1" s="2"/>
      <c r="E1" s="13"/>
    </row>
    <row r="2" spans="1:5" ht="45" customHeight="1" thickBot="1" x14ac:dyDescent="0.35">
      <c r="A2" s="7"/>
      <c r="B2" s="180" t="s">
        <v>156</v>
      </c>
      <c r="C2" s="181"/>
      <c r="D2" s="181"/>
      <c r="E2" s="181"/>
    </row>
    <row r="3" spans="1:5" ht="45" customHeight="1" x14ac:dyDescent="0.3">
      <c r="A3" s="7"/>
      <c r="B3" s="88" t="s">
        <v>77</v>
      </c>
      <c r="C3" s="89" t="s">
        <v>98</v>
      </c>
      <c r="D3" s="89" t="s">
        <v>105</v>
      </c>
      <c r="E3" s="89" t="s">
        <v>99</v>
      </c>
    </row>
    <row r="4" spans="1:5" ht="30" customHeight="1" x14ac:dyDescent="0.3">
      <c r="B4" s="90" t="s">
        <v>100</v>
      </c>
      <c r="C4" s="91">
        <v>817662419.79976189</v>
      </c>
      <c r="D4" s="92">
        <v>105435039507.02409</v>
      </c>
      <c r="E4" s="93">
        <f>C4/D4*100</f>
        <v>0.77551298280235303</v>
      </c>
    </row>
    <row r="5" spans="1:5" x14ac:dyDescent="0.3">
      <c r="B5" s="94" t="s">
        <v>101</v>
      </c>
      <c r="C5" s="95"/>
      <c r="D5"/>
      <c r="E5"/>
    </row>
    <row r="6" spans="1:5" x14ac:dyDescent="0.3">
      <c r="B6" s="168" t="s">
        <v>35</v>
      </c>
      <c r="C6" s="139">
        <v>119526055.008102</v>
      </c>
      <c r="D6" s="139">
        <v>3549918918.7775316</v>
      </c>
      <c r="E6" s="140">
        <f>C6/D6*100</f>
        <v>3.3670080287147122</v>
      </c>
    </row>
    <row r="7" spans="1:5" x14ac:dyDescent="0.3">
      <c r="B7" s="141" t="s">
        <v>119</v>
      </c>
      <c r="C7" s="142">
        <v>66238949.307999998</v>
      </c>
      <c r="D7" s="142">
        <v>1788886821.0468132</v>
      </c>
      <c r="E7" s="143">
        <f>C7/D7*100</f>
        <v>3.7028026887267562</v>
      </c>
    </row>
    <row r="8" spans="1:5" x14ac:dyDescent="0.3">
      <c r="B8" s="146" t="s">
        <v>107</v>
      </c>
      <c r="C8" s="144">
        <v>39096890.141679496</v>
      </c>
      <c r="D8" s="144">
        <v>437146372.72994244</v>
      </c>
      <c r="E8" s="145">
        <f>C8/D8*100</f>
        <v>8.9436611123003704</v>
      </c>
    </row>
    <row r="9" spans="1:5" x14ac:dyDescent="0.3">
      <c r="B9" s="146" t="s">
        <v>29</v>
      </c>
      <c r="C9" s="144">
        <v>36909109.0767233</v>
      </c>
      <c r="D9" s="144">
        <v>3030904089.6078963</v>
      </c>
      <c r="E9" s="145">
        <f t="shared" ref="E9:E34" si="0">C9/D9*100</f>
        <v>1.2177590575457036</v>
      </c>
    </row>
    <row r="10" spans="1:5" x14ac:dyDescent="0.3">
      <c r="B10" s="146" t="s">
        <v>17</v>
      </c>
      <c r="C10" s="144">
        <v>29110273.774630003</v>
      </c>
      <c r="D10" s="144">
        <v>17794781986.104458</v>
      </c>
      <c r="E10" s="145">
        <f t="shared" si="0"/>
        <v>0.1635888194492158</v>
      </c>
    </row>
    <row r="11" spans="1:5" x14ac:dyDescent="0.3">
      <c r="B11" s="146" t="s">
        <v>108</v>
      </c>
      <c r="C11" s="144">
        <v>26558000</v>
      </c>
      <c r="D11" s="144">
        <v>338368455.3178758</v>
      </c>
      <c r="E11" s="145">
        <f t="shared" si="0"/>
        <v>7.8488403935439059</v>
      </c>
    </row>
    <row r="12" spans="1:5" x14ac:dyDescent="0.3">
      <c r="B12" s="146" t="s">
        <v>11</v>
      </c>
      <c r="C12" s="144">
        <v>22168181.204610299</v>
      </c>
      <c r="D12" s="144">
        <v>437415331.04099435</v>
      </c>
      <c r="E12" s="145">
        <f t="shared" si="0"/>
        <v>5.0679936507604273</v>
      </c>
    </row>
    <row r="13" spans="1:5" x14ac:dyDescent="0.3">
      <c r="B13" s="146" t="s">
        <v>3</v>
      </c>
      <c r="C13" s="144">
        <v>20430799.208483502</v>
      </c>
      <c r="D13" s="144">
        <v>4456081016.7059612</v>
      </c>
      <c r="E13" s="145">
        <f t="shared" si="0"/>
        <v>0.45849254382691684</v>
      </c>
    </row>
    <row r="14" spans="1:5" x14ac:dyDescent="0.3">
      <c r="B14" s="146" t="s">
        <v>31</v>
      </c>
      <c r="C14" s="144">
        <v>19978377.280000001</v>
      </c>
      <c r="D14" s="144">
        <v>102050473.86363637</v>
      </c>
      <c r="E14" s="145">
        <f t="shared" si="0"/>
        <v>19.57695689556116</v>
      </c>
    </row>
    <row r="15" spans="1:5" x14ac:dyDescent="0.3">
      <c r="B15" s="146" t="s">
        <v>48</v>
      </c>
      <c r="C15" s="144">
        <v>19549549.365015898</v>
      </c>
      <c r="D15" s="144">
        <v>362814951.69607276</v>
      </c>
      <c r="E15" s="145">
        <f t="shared" si="0"/>
        <v>5.3882976083610803</v>
      </c>
    </row>
    <row r="16" spans="1:5" x14ac:dyDescent="0.3">
      <c r="B16" s="146" t="s">
        <v>134</v>
      </c>
      <c r="C16" s="144">
        <v>14967000</v>
      </c>
      <c r="D16" s="144">
        <v>178757021.38680896</v>
      </c>
      <c r="E16" s="145">
        <f t="shared" si="0"/>
        <v>8.3728179647909826</v>
      </c>
    </row>
    <row r="17" spans="2:5" x14ac:dyDescent="0.3">
      <c r="B17" s="146" t="s">
        <v>12</v>
      </c>
      <c r="C17" s="144">
        <v>14478051.3007512</v>
      </c>
      <c r="D17" s="144">
        <v>632216577.07510924</v>
      </c>
      <c r="E17" s="145">
        <f t="shared" si="0"/>
        <v>2.2900461369951017</v>
      </c>
    </row>
    <row r="18" spans="2:5" x14ac:dyDescent="0.3">
      <c r="B18" s="146" t="s">
        <v>110</v>
      </c>
      <c r="C18" s="144">
        <v>14466835.209753901</v>
      </c>
      <c r="D18" s="144">
        <v>1371171152.3311551</v>
      </c>
      <c r="E18" s="145">
        <f t="shared" si="0"/>
        <v>1.0550714391240328</v>
      </c>
    </row>
    <row r="19" spans="2:5" x14ac:dyDescent="0.3">
      <c r="B19" s="146" t="s">
        <v>109</v>
      </c>
      <c r="C19" s="144">
        <v>14000000</v>
      </c>
      <c r="D19" s="144">
        <v>429716969.04959279</v>
      </c>
      <c r="E19" s="145">
        <f t="shared" si="0"/>
        <v>3.2579583792010522</v>
      </c>
    </row>
    <row r="20" spans="2:5" x14ac:dyDescent="0.3">
      <c r="B20" s="146" t="s">
        <v>115</v>
      </c>
      <c r="C20" s="144">
        <v>13925011.985674499</v>
      </c>
      <c r="D20" s="144">
        <v>90889149.306731269</v>
      </c>
      <c r="E20" s="145">
        <f t="shared" si="0"/>
        <v>15.320873934775852</v>
      </c>
    </row>
    <row r="21" spans="2:5" x14ac:dyDescent="0.3">
      <c r="B21" s="146" t="s">
        <v>38</v>
      </c>
      <c r="C21" s="144">
        <v>12102901.534395201</v>
      </c>
      <c r="D21" s="144">
        <v>2254851212.7318048</v>
      </c>
      <c r="E21" s="145">
        <f t="shared" si="0"/>
        <v>0.53674945229455984</v>
      </c>
    </row>
    <row r="22" spans="2:5" x14ac:dyDescent="0.3">
      <c r="B22" s="141" t="s">
        <v>44</v>
      </c>
      <c r="C22" s="144">
        <v>11755209.3546739</v>
      </c>
      <c r="D22" s="144">
        <v>141109373.20941436</v>
      </c>
      <c r="E22" s="145">
        <f t="shared" si="0"/>
        <v>8.3305659201168005</v>
      </c>
    </row>
    <row r="23" spans="2:5" x14ac:dyDescent="0.3">
      <c r="B23" s="146" t="s">
        <v>47</v>
      </c>
      <c r="C23" s="142">
        <v>10724572.1955665</v>
      </c>
      <c r="D23" s="142">
        <v>40908073.366845518</v>
      </c>
      <c r="E23" s="143">
        <f t="shared" si="0"/>
        <v>26.216273006536579</v>
      </c>
    </row>
    <row r="24" spans="2:5" x14ac:dyDescent="0.3">
      <c r="B24" s="146" t="s">
        <v>135</v>
      </c>
      <c r="C24" s="144">
        <v>10619200</v>
      </c>
      <c r="D24" s="144">
        <v>121444279.31393078</v>
      </c>
      <c r="E24" s="145">
        <f t="shared" si="0"/>
        <v>8.7440924018739512</v>
      </c>
    </row>
    <row r="25" spans="2:5" x14ac:dyDescent="0.3">
      <c r="B25" s="146" t="s">
        <v>102</v>
      </c>
      <c r="C25" s="144">
        <v>10111593.424101999</v>
      </c>
      <c r="D25" s="144">
        <v>363540156.23486835</v>
      </c>
      <c r="E25" s="145">
        <f t="shared" si="0"/>
        <v>2.7814240739802383</v>
      </c>
    </row>
    <row r="26" spans="2:5" x14ac:dyDescent="0.3">
      <c r="B26" s="146" t="s">
        <v>55</v>
      </c>
      <c r="C26" s="144">
        <v>9692615.8226867206</v>
      </c>
      <c r="D26" s="144">
        <v>351002579.62967008</v>
      </c>
      <c r="E26" s="145">
        <f t="shared" si="0"/>
        <v>2.7614087146917958</v>
      </c>
    </row>
    <row r="27" spans="2:5" x14ac:dyDescent="0.3">
      <c r="B27" s="146" t="s">
        <v>111</v>
      </c>
      <c r="C27" s="144">
        <v>9618245.7214251403</v>
      </c>
      <c r="D27" s="144">
        <v>514944993.83357757</v>
      </c>
      <c r="E27" s="145">
        <f t="shared" si="0"/>
        <v>1.8678200267218465</v>
      </c>
    </row>
    <row r="28" spans="2:5" x14ac:dyDescent="0.3">
      <c r="B28" s="146" t="s">
        <v>106</v>
      </c>
      <c r="C28" s="144">
        <v>8968206.46849191</v>
      </c>
      <c r="D28" s="144">
        <v>34400509.852043651</v>
      </c>
      <c r="E28" s="145">
        <f t="shared" si="0"/>
        <v>26.06998125046432</v>
      </c>
    </row>
    <row r="29" spans="2:5" x14ac:dyDescent="0.3">
      <c r="B29" s="146" t="s">
        <v>93</v>
      </c>
      <c r="C29" s="144">
        <v>8193238.0168843903</v>
      </c>
      <c r="D29" s="144">
        <v>34015620.000000007</v>
      </c>
      <c r="E29" s="145">
        <f t="shared" si="0"/>
        <v>24.086693162977447</v>
      </c>
    </row>
    <row r="30" spans="2:5" x14ac:dyDescent="0.3">
      <c r="B30" s="146" t="s">
        <v>26</v>
      </c>
      <c r="C30" s="144">
        <v>7735000</v>
      </c>
      <c r="D30" s="144">
        <v>27360935000</v>
      </c>
      <c r="E30" s="145">
        <f t="shared" si="0"/>
        <v>2.8270232724137534E-2</v>
      </c>
    </row>
    <row r="31" spans="2:5" x14ac:dyDescent="0.3">
      <c r="B31" s="146" t="s">
        <v>113</v>
      </c>
      <c r="C31" s="144">
        <v>7653000</v>
      </c>
      <c r="D31" s="144">
        <v>1712792854.2023687</v>
      </c>
      <c r="E31" s="145">
        <f t="shared" si="0"/>
        <v>0.44681410137969829</v>
      </c>
    </row>
    <row r="32" spans="2:5" x14ac:dyDescent="0.3">
      <c r="B32" s="146" t="s">
        <v>51</v>
      </c>
      <c r="C32" s="144">
        <v>7127000</v>
      </c>
      <c r="D32" s="144">
        <v>811229100.68756628</v>
      </c>
      <c r="E32" s="145">
        <f t="shared" si="0"/>
        <v>0.87854343414941993</v>
      </c>
    </row>
    <row r="33" spans="2:5" x14ac:dyDescent="0.3">
      <c r="B33" s="146" t="s">
        <v>112</v>
      </c>
      <c r="C33" s="144">
        <v>6696174.3197580697</v>
      </c>
      <c r="D33" s="178" t="s">
        <v>4</v>
      </c>
      <c r="E33" s="179" t="s">
        <v>4</v>
      </c>
    </row>
    <row r="34" spans="2:5" x14ac:dyDescent="0.3">
      <c r="B34" s="141" t="s">
        <v>19</v>
      </c>
      <c r="C34" s="144">
        <v>6072754.8536655698</v>
      </c>
      <c r="D34" s="144">
        <v>82688842.717392594</v>
      </c>
      <c r="E34" s="145">
        <f t="shared" si="0"/>
        <v>7.3441043000451138</v>
      </c>
    </row>
    <row r="35" spans="2:5" x14ac:dyDescent="0.3">
      <c r="B35" s="141" t="s">
        <v>118</v>
      </c>
      <c r="C35" s="142">
        <v>6022594.5326252496</v>
      </c>
      <c r="D35" s="142">
        <v>84356860.421129957</v>
      </c>
      <c r="E35" s="143">
        <f>C35/D35*100</f>
        <v>7.1394247042374435</v>
      </c>
    </row>
    <row r="36" spans="2:5" x14ac:dyDescent="0.3">
      <c r="B36" s="141" t="s">
        <v>136</v>
      </c>
      <c r="C36" s="142">
        <v>5772220.8687433898</v>
      </c>
      <c r="D36" s="142">
        <v>75187125.426737547</v>
      </c>
      <c r="E36" s="143">
        <f t="shared" ref="E36:E82" si="1">C36/D36*100</f>
        <v>7.6771399837168284</v>
      </c>
    </row>
    <row r="37" spans="2:5" x14ac:dyDescent="0.3">
      <c r="B37" s="141" t="s">
        <v>137</v>
      </c>
      <c r="C37" s="142">
        <v>5452432.4766575703</v>
      </c>
      <c r="D37" s="142">
        <v>118844826</v>
      </c>
      <c r="E37" s="143">
        <f t="shared" si="1"/>
        <v>4.5878585212094727</v>
      </c>
    </row>
    <row r="38" spans="2:5" x14ac:dyDescent="0.3">
      <c r="B38" s="165" t="s">
        <v>25</v>
      </c>
      <c r="C38" s="142">
        <v>5072672.5066097202</v>
      </c>
      <c r="D38" s="142">
        <v>1580694712.5157142</v>
      </c>
      <c r="E38" s="143">
        <f t="shared" si="1"/>
        <v>0.32091411873811093</v>
      </c>
    </row>
    <row r="39" spans="2:5" x14ac:dyDescent="0.3">
      <c r="B39" s="165" t="s">
        <v>39</v>
      </c>
      <c r="C39" s="166">
        <v>4687179.7658275301</v>
      </c>
      <c r="D39" s="166">
        <v>4212945159.7814031</v>
      </c>
      <c r="E39" s="167">
        <f t="shared" si="1"/>
        <v>0.1112566052502505</v>
      </c>
    </row>
    <row r="40" spans="2:5" x14ac:dyDescent="0.3">
      <c r="B40" s="165" t="s">
        <v>34</v>
      </c>
      <c r="C40" s="166">
        <v>4679862.12415013</v>
      </c>
      <c r="D40" s="166">
        <v>212388906.45872393</v>
      </c>
      <c r="E40" s="167">
        <f t="shared" si="1"/>
        <v>2.2034400017307982</v>
      </c>
    </row>
    <row r="41" spans="2:5" x14ac:dyDescent="0.3">
      <c r="B41" s="165" t="s">
        <v>138</v>
      </c>
      <c r="C41" s="166">
        <v>4662300</v>
      </c>
      <c r="D41" s="166">
        <v>17829215.283799656</v>
      </c>
      <c r="E41" s="167">
        <f t="shared" si="1"/>
        <v>26.14977678931475</v>
      </c>
    </row>
    <row r="42" spans="2:5" x14ac:dyDescent="0.3">
      <c r="B42" s="165" t="s">
        <v>139</v>
      </c>
      <c r="C42" s="166">
        <v>4633754.2222970305</v>
      </c>
      <c r="D42" s="166">
        <v>12060602.008847782</v>
      </c>
      <c r="E42" s="167">
        <f t="shared" si="1"/>
        <v>38.420588117389663</v>
      </c>
    </row>
    <row r="43" spans="2:5" x14ac:dyDescent="0.3">
      <c r="B43" s="165" t="s">
        <v>53</v>
      </c>
      <c r="C43" s="166">
        <v>4487257.3177527105</v>
      </c>
      <c r="D43" s="166">
        <v>3340032380.6680355</v>
      </c>
      <c r="E43" s="167">
        <f t="shared" si="1"/>
        <v>0.13434771901388631</v>
      </c>
    </row>
    <row r="44" spans="2:5" x14ac:dyDescent="0.3">
      <c r="B44" s="165" t="s">
        <v>120</v>
      </c>
      <c r="C44" s="166">
        <v>4484928</v>
      </c>
      <c r="D44" s="166">
        <v>50813642.348674648</v>
      </c>
      <c r="E44" s="167">
        <f t="shared" si="1"/>
        <v>8.8262281401226463</v>
      </c>
    </row>
    <row r="45" spans="2:5" x14ac:dyDescent="0.3">
      <c r="B45" s="165" t="s">
        <v>140</v>
      </c>
      <c r="C45" s="166">
        <v>4466393.5400968902</v>
      </c>
      <c r="D45" s="166">
        <v>330858339.8716861</v>
      </c>
      <c r="E45" s="167">
        <f t="shared" si="1"/>
        <v>1.3499413500741897</v>
      </c>
    </row>
    <row r="46" spans="2:5" x14ac:dyDescent="0.3">
      <c r="B46" s="165" t="s">
        <v>125</v>
      </c>
      <c r="C46" s="166">
        <v>4446181.8619997799</v>
      </c>
      <c r="D46" s="166">
        <v>267603248.6552527</v>
      </c>
      <c r="E46" s="167">
        <f t="shared" si="1"/>
        <v>1.6614827676205444</v>
      </c>
    </row>
    <row r="47" spans="2:5" x14ac:dyDescent="0.3">
      <c r="B47" s="165" t="s">
        <v>13</v>
      </c>
      <c r="C47" s="166">
        <v>4433700.9534</v>
      </c>
      <c r="D47" s="166">
        <v>2173665655.9372735</v>
      </c>
      <c r="E47" s="167">
        <f t="shared" si="1"/>
        <v>0.2039734556825489</v>
      </c>
    </row>
    <row r="48" spans="2:5" x14ac:dyDescent="0.3">
      <c r="B48" s="165" t="s">
        <v>126</v>
      </c>
      <c r="C48" s="166">
        <v>4247298.33984375</v>
      </c>
      <c r="D48" s="166">
        <v>19850829.757747147</v>
      </c>
      <c r="E48" s="167">
        <f t="shared" si="1"/>
        <v>21.396074580641468</v>
      </c>
    </row>
    <row r="49" spans="2:5" x14ac:dyDescent="0.3">
      <c r="B49" s="165" t="s">
        <v>141</v>
      </c>
      <c r="C49" s="166">
        <v>4201299.8053600006</v>
      </c>
      <c r="D49" s="166">
        <v>30535530.479022663</v>
      </c>
      <c r="E49" s="167">
        <f t="shared" si="1"/>
        <v>13.758725456714155</v>
      </c>
    </row>
    <row r="50" spans="2:5" x14ac:dyDescent="0.3">
      <c r="B50" s="165" t="s">
        <v>142</v>
      </c>
      <c r="C50" s="166">
        <v>4166666.6666666698</v>
      </c>
      <c r="D50" s="166">
        <v>107440575.83804752</v>
      </c>
      <c r="E50" s="167">
        <f t="shared" si="1"/>
        <v>3.8781127466659986</v>
      </c>
    </row>
    <row r="51" spans="2:5" x14ac:dyDescent="0.3">
      <c r="B51" s="165" t="s">
        <v>58</v>
      </c>
      <c r="C51" s="166">
        <v>4158945.5138912098</v>
      </c>
      <c r="D51" s="166">
        <v>593267701.03340816</v>
      </c>
      <c r="E51" s="167">
        <f t="shared" si="1"/>
        <v>0.70102341769942589</v>
      </c>
    </row>
    <row r="52" spans="2:5" x14ac:dyDescent="0.3">
      <c r="B52" s="165" t="s">
        <v>116</v>
      </c>
      <c r="C52" s="166">
        <v>4060991.92054052</v>
      </c>
      <c r="D52" s="166">
        <v>1118124749.8862941</v>
      </c>
      <c r="E52" s="167">
        <f t="shared" si="1"/>
        <v>0.36319667559040225</v>
      </c>
    </row>
    <row r="53" spans="2:5" x14ac:dyDescent="0.3">
      <c r="B53" s="165" t="s">
        <v>143</v>
      </c>
      <c r="C53" s="166">
        <v>3770584</v>
      </c>
      <c r="D53" s="166" t="s">
        <v>4</v>
      </c>
      <c r="E53" s="167" t="s">
        <v>4</v>
      </c>
    </row>
    <row r="54" spans="2:5" x14ac:dyDescent="0.3">
      <c r="B54" s="165" t="s">
        <v>127</v>
      </c>
      <c r="C54" s="166">
        <v>3600799.9502772004</v>
      </c>
      <c r="D54" s="166">
        <v>19423355.36723718</v>
      </c>
      <c r="E54" s="167">
        <f t="shared" si="1"/>
        <v>18.538506258043025</v>
      </c>
    </row>
    <row r="55" spans="2:5" x14ac:dyDescent="0.3">
      <c r="B55" s="165" t="s">
        <v>10</v>
      </c>
      <c r="C55" s="166">
        <v>3305581.62276982</v>
      </c>
      <c r="D55" s="166">
        <v>516034144.11595035</v>
      </c>
      <c r="E55" s="167">
        <f t="shared" si="1"/>
        <v>0.64057420627327177</v>
      </c>
    </row>
    <row r="56" spans="2:5" x14ac:dyDescent="0.3">
      <c r="B56" s="165" t="s">
        <v>128</v>
      </c>
      <c r="C56" s="166">
        <v>3298265.0991836502</v>
      </c>
      <c r="D56" s="166">
        <v>15321055.818326313</v>
      </c>
      <c r="E56" s="167">
        <f t="shared" si="1"/>
        <v>21.527661920260243</v>
      </c>
    </row>
    <row r="57" spans="2:5" x14ac:dyDescent="0.3">
      <c r="B57" s="165" t="s">
        <v>59</v>
      </c>
      <c r="C57" s="166">
        <v>3266318.6069104201</v>
      </c>
      <c r="D57" s="166">
        <v>884940402.23040879</v>
      </c>
      <c r="E57" s="167">
        <f t="shared" si="1"/>
        <v>0.3691004048044334</v>
      </c>
    </row>
    <row r="58" spans="2:5" x14ac:dyDescent="0.3">
      <c r="B58" s="165" t="s">
        <v>144</v>
      </c>
      <c r="C58" s="166">
        <v>3082300.7355447602</v>
      </c>
      <c r="D58" s="166">
        <v>26538273.498846143</v>
      </c>
      <c r="E58" s="167">
        <f t="shared" si="1"/>
        <v>11.614548835208799</v>
      </c>
    </row>
    <row r="59" spans="2:5" x14ac:dyDescent="0.3">
      <c r="B59" s="165" t="s">
        <v>129</v>
      </c>
      <c r="C59" s="166">
        <v>2935906.9824218797</v>
      </c>
      <c r="D59" s="166">
        <v>31013986.429186057</v>
      </c>
      <c r="E59" s="167">
        <f t="shared" si="1"/>
        <v>9.4663966824303873</v>
      </c>
    </row>
    <row r="60" spans="2:5" x14ac:dyDescent="0.3">
      <c r="B60" s="165" t="s">
        <v>145</v>
      </c>
      <c r="C60" s="166">
        <v>2850000</v>
      </c>
      <c r="D60" s="166">
        <v>13987627.908838138</v>
      </c>
      <c r="E60" s="167">
        <f t="shared" si="1"/>
        <v>20.375148799884908</v>
      </c>
    </row>
    <row r="61" spans="2:5" x14ac:dyDescent="0.3">
      <c r="B61" s="165" t="s">
        <v>146</v>
      </c>
      <c r="C61" s="166">
        <v>2823600.7405249099</v>
      </c>
      <c r="D61" s="166">
        <v>27054889.362885203</v>
      </c>
      <c r="E61" s="167">
        <f t="shared" si="1"/>
        <v>10.436563619433681</v>
      </c>
    </row>
    <row r="62" spans="2:5" x14ac:dyDescent="0.3">
      <c r="B62" s="165" t="s">
        <v>147</v>
      </c>
      <c r="C62" s="166">
        <v>2781885.24544323</v>
      </c>
      <c r="D62" s="166">
        <v>31772759.998857129</v>
      </c>
      <c r="E62" s="167">
        <f t="shared" si="1"/>
        <v>8.7555668614980107</v>
      </c>
    </row>
    <row r="63" spans="2:5" x14ac:dyDescent="0.3">
      <c r="B63" s="165" t="s">
        <v>104</v>
      </c>
      <c r="C63" s="166">
        <v>2650000</v>
      </c>
      <c r="D63" s="166">
        <v>48529595.416653261</v>
      </c>
      <c r="E63" s="167">
        <f t="shared" si="1"/>
        <v>5.4605853958770787</v>
      </c>
    </row>
    <row r="64" spans="2:5" x14ac:dyDescent="0.3">
      <c r="B64" s="165" t="s">
        <v>56</v>
      </c>
      <c r="C64" s="166">
        <v>2548742.01377154</v>
      </c>
      <c r="D64" s="166">
        <v>2021421476.0354171</v>
      </c>
      <c r="E64" s="167">
        <f t="shared" si="1"/>
        <v>0.12608661993491571</v>
      </c>
    </row>
    <row r="65" spans="2:5" x14ac:dyDescent="0.3">
      <c r="B65" s="165" t="s">
        <v>14</v>
      </c>
      <c r="C65" s="166">
        <v>2479840</v>
      </c>
      <c r="D65" s="166">
        <v>101584384.67278588</v>
      </c>
      <c r="E65" s="167">
        <f t="shared" si="1"/>
        <v>2.4411625940225252</v>
      </c>
    </row>
    <row r="66" spans="2:5" x14ac:dyDescent="0.3">
      <c r="B66" s="165" t="s">
        <v>148</v>
      </c>
      <c r="C66" s="166">
        <v>2431468.2486285199</v>
      </c>
      <c r="D66" s="166">
        <v>76370394.412416264</v>
      </c>
      <c r="E66" s="167">
        <f t="shared" si="1"/>
        <v>3.1837838043602051</v>
      </c>
    </row>
    <row r="67" spans="2:5" x14ac:dyDescent="0.3">
      <c r="B67" s="165" t="s">
        <v>42</v>
      </c>
      <c r="C67" s="166">
        <v>2336420.8594757398</v>
      </c>
      <c r="D67" s="166">
        <v>85755006.123597592</v>
      </c>
      <c r="E67" s="167">
        <f t="shared" si="1"/>
        <v>2.7245299896641444</v>
      </c>
    </row>
    <row r="68" spans="2:5" x14ac:dyDescent="0.3">
      <c r="B68" s="165" t="s">
        <v>23</v>
      </c>
      <c r="C68" s="166">
        <v>2239157.2629348403</v>
      </c>
      <c r="D68" s="166">
        <v>132793622.28307097</v>
      </c>
      <c r="E68" s="167">
        <f t="shared" si="1"/>
        <v>1.686193376186182</v>
      </c>
    </row>
    <row r="69" spans="2:5" x14ac:dyDescent="0.3">
      <c r="B69" s="165" t="s">
        <v>149</v>
      </c>
      <c r="C69" s="166">
        <v>2036169.2832903799</v>
      </c>
      <c r="D69" s="166">
        <v>22977677.860797856</v>
      </c>
      <c r="E69" s="167">
        <f t="shared" si="1"/>
        <v>8.861510269339627</v>
      </c>
    </row>
    <row r="70" spans="2:5" x14ac:dyDescent="0.3">
      <c r="B70" s="165" t="s">
        <v>150</v>
      </c>
      <c r="C70" s="166">
        <v>2012360</v>
      </c>
      <c r="D70" s="166">
        <v>16539436.547294972</v>
      </c>
      <c r="E70" s="167">
        <f t="shared" si="1"/>
        <v>12.167040843535396</v>
      </c>
    </row>
    <row r="71" spans="2:5" x14ac:dyDescent="0.3">
      <c r="B71" s="165" t="s">
        <v>151</v>
      </c>
      <c r="C71" s="166">
        <v>1912814</v>
      </c>
      <c r="D71" s="166">
        <v>72356176.470588237</v>
      </c>
      <c r="E71" s="167">
        <f t="shared" si="1"/>
        <v>2.6436084565324314</v>
      </c>
    </row>
    <row r="72" spans="2:5" x14ac:dyDescent="0.3">
      <c r="B72" s="165" t="s">
        <v>7</v>
      </c>
      <c r="C72" s="166">
        <v>1867591.3026544298</v>
      </c>
      <c r="D72" s="166">
        <v>239899491.12774238</v>
      </c>
      <c r="E72" s="167">
        <f t="shared" si="1"/>
        <v>0.77848906384714645</v>
      </c>
    </row>
    <row r="73" spans="2:5" x14ac:dyDescent="0.3">
      <c r="B73" s="165" t="s">
        <v>130</v>
      </c>
      <c r="C73" s="166">
        <v>1840970.6668382399</v>
      </c>
      <c r="D73" s="166">
        <v>10438351.483167697</v>
      </c>
      <c r="E73" s="167">
        <f t="shared" si="1"/>
        <v>17.636603536553512</v>
      </c>
    </row>
    <row r="74" spans="2:5" x14ac:dyDescent="0.3">
      <c r="B74" s="165" t="s">
        <v>131</v>
      </c>
      <c r="C74" s="166">
        <v>1750000</v>
      </c>
      <c r="D74" s="166" t="s">
        <v>4</v>
      </c>
      <c r="E74" s="167" t="s">
        <v>4</v>
      </c>
    </row>
    <row r="75" spans="2:5" x14ac:dyDescent="0.3">
      <c r="B75" s="165" t="s">
        <v>152</v>
      </c>
      <c r="C75" s="166">
        <v>1735000</v>
      </c>
      <c r="D75" s="166">
        <v>11679800.110152267</v>
      </c>
      <c r="E75" s="167">
        <f t="shared" si="1"/>
        <v>14.85470627611093</v>
      </c>
    </row>
    <row r="76" spans="2:5" x14ac:dyDescent="0.3">
      <c r="B76" s="165" t="s">
        <v>9</v>
      </c>
      <c r="C76" s="166">
        <v>1726715.9710579601</v>
      </c>
      <c r="D76" s="166">
        <v>1723827215.3347063</v>
      </c>
      <c r="E76" s="167">
        <f t="shared" si="1"/>
        <v>0.10016757803204152</v>
      </c>
    </row>
    <row r="77" spans="2:5" x14ac:dyDescent="0.3">
      <c r="B77" s="165" t="s">
        <v>153</v>
      </c>
      <c r="C77" s="166">
        <v>1704437.5639365599</v>
      </c>
      <c r="D77" s="166">
        <v>399648828.54650426</v>
      </c>
      <c r="E77" s="167">
        <f t="shared" si="1"/>
        <v>0.42648381333569374</v>
      </c>
    </row>
    <row r="78" spans="2:5" x14ac:dyDescent="0.3">
      <c r="B78" s="165" t="s">
        <v>154</v>
      </c>
      <c r="C78" s="166">
        <v>1451764.40631499</v>
      </c>
      <c r="D78" s="166">
        <v>24212134.631064001</v>
      </c>
      <c r="E78" s="167">
        <f t="shared" si="1"/>
        <v>5.99601988191651</v>
      </c>
    </row>
    <row r="79" spans="2:5" x14ac:dyDescent="0.3">
      <c r="B79" s="165" t="s">
        <v>155</v>
      </c>
      <c r="C79" s="166">
        <v>1449515.9589265999</v>
      </c>
      <c r="D79" s="166">
        <v>45849832.906413898</v>
      </c>
      <c r="E79" s="167">
        <f t="shared" si="1"/>
        <v>3.1614421842829183</v>
      </c>
    </row>
    <row r="80" spans="2:5" x14ac:dyDescent="0.3">
      <c r="B80" s="165" t="s">
        <v>132</v>
      </c>
      <c r="C80" s="166">
        <v>1438671.7870722201</v>
      </c>
      <c r="D80" s="166">
        <v>49272882.213623002</v>
      </c>
      <c r="E80" s="167">
        <f t="shared" si="1"/>
        <v>2.9198044085078001</v>
      </c>
    </row>
    <row r="81" spans="1:8" x14ac:dyDescent="0.3">
      <c r="B81" s="165" t="s">
        <v>133</v>
      </c>
      <c r="C81" s="166">
        <v>1437087.9120879099</v>
      </c>
      <c r="D81" s="166" t="s">
        <v>4</v>
      </c>
      <c r="E81" s="167" t="s">
        <v>4</v>
      </c>
    </row>
    <row r="82" spans="1:8" x14ac:dyDescent="0.3">
      <c r="B82" s="165" t="s">
        <v>20</v>
      </c>
      <c r="C82" s="166">
        <v>1430162.2135400199</v>
      </c>
      <c r="D82" s="166">
        <v>404198757.53797418</v>
      </c>
      <c r="E82" s="167">
        <f t="shared" si="1"/>
        <v>0.35382647444324644</v>
      </c>
    </row>
    <row r="83" spans="1:8" ht="15" thickBot="1" x14ac:dyDescent="0.35">
      <c r="B83" s="147" t="s">
        <v>52</v>
      </c>
      <c r="C83" s="148">
        <v>1335444.80901182</v>
      </c>
      <c r="D83" s="148">
        <v>287080013.57449716</v>
      </c>
      <c r="E83" s="149">
        <f>C83/D83*100</f>
        <v>0.46518209065963856</v>
      </c>
    </row>
    <row r="84" spans="1:8" x14ac:dyDescent="0.3">
      <c r="B84"/>
      <c r="C84"/>
      <c r="D84"/>
      <c r="E84"/>
    </row>
    <row r="85" spans="1:8" ht="30" customHeight="1" x14ac:dyDescent="0.3">
      <c r="A85" s="8" t="s">
        <v>66</v>
      </c>
      <c r="B85" s="182" t="s">
        <v>103</v>
      </c>
      <c r="C85" s="183"/>
      <c r="D85" s="183"/>
      <c r="E85" s="183"/>
    </row>
    <row r="86" spans="1:8" s="99" customFormat="1" ht="15" customHeight="1" x14ac:dyDescent="0.3">
      <c r="A86" s="20" t="s">
        <v>65</v>
      </c>
      <c r="B86" s="184" t="s">
        <v>158</v>
      </c>
      <c r="C86" s="185"/>
    </row>
    <row r="87" spans="1:8" s="99" customFormat="1" ht="15" customHeight="1" x14ac:dyDescent="0.3">
      <c r="A87" s="97" t="s">
        <v>67</v>
      </c>
      <c r="B87" s="186" t="s">
        <v>157</v>
      </c>
      <c r="C87" s="186"/>
      <c r="D87" s="186"/>
      <c r="E87" s="164"/>
      <c r="F87" s="164"/>
      <c r="G87" s="164"/>
      <c r="H87" s="98"/>
    </row>
    <row r="88" spans="1:8" x14ac:dyDescent="0.3">
      <c r="B88"/>
      <c r="C88"/>
      <c r="D88"/>
      <c r="E88"/>
    </row>
    <row r="89" spans="1:8" x14ac:dyDescent="0.3">
      <c r="B89"/>
      <c r="C89"/>
      <c r="D89"/>
      <c r="E89"/>
    </row>
    <row r="90" spans="1:8" x14ac:dyDescent="0.3">
      <c r="B90"/>
      <c r="C90"/>
      <c r="D90"/>
      <c r="E90"/>
    </row>
    <row r="91" spans="1:8" x14ac:dyDescent="0.3">
      <c r="B91"/>
      <c r="C91"/>
      <c r="D91"/>
      <c r="E91"/>
    </row>
    <row r="92" spans="1:8" x14ac:dyDescent="0.3">
      <c r="B92"/>
      <c r="C92"/>
      <c r="D92"/>
      <c r="E92"/>
    </row>
    <row r="93" spans="1:8" x14ac:dyDescent="0.3">
      <c r="B93"/>
      <c r="C93"/>
      <c r="D93"/>
      <c r="E93"/>
    </row>
    <row r="94" spans="1:8" x14ac:dyDescent="0.3">
      <c r="B94"/>
      <c r="C94"/>
      <c r="D94"/>
      <c r="E94"/>
    </row>
    <row r="95" spans="1:8" x14ac:dyDescent="0.3">
      <c r="B95"/>
      <c r="C95"/>
      <c r="D95"/>
      <c r="E95"/>
    </row>
    <row r="96" spans="1:8" x14ac:dyDescent="0.3">
      <c r="B96"/>
      <c r="C96"/>
      <c r="D96"/>
      <c r="E96"/>
    </row>
    <row r="97" spans="2:5" x14ac:dyDescent="0.3">
      <c r="B97"/>
      <c r="C97"/>
      <c r="D97"/>
      <c r="E97"/>
    </row>
    <row r="98" spans="2:5" x14ac:dyDescent="0.3">
      <c r="B98"/>
      <c r="C98"/>
      <c r="D98"/>
      <c r="E98"/>
    </row>
    <row r="99" spans="2:5" x14ac:dyDescent="0.3">
      <c r="B99"/>
      <c r="C99"/>
      <c r="D99"/>
      <c r="E99"/>
    </row>
    <row r="100" spans="2:5" x14ac:dyDescent="0.3">
      <c r="B100"/>
      <c r="C100"/>
      <c r="D100"/>
      <c r="E100"/>
    </row>
    <row r="101" spans="2:5" x14ac:dyDescent="0.3">
      <c r="B101"/>
      <c r="C101"/>
      <c r="D101"/>
      <c r="E101"/>
    </row>
    <row r="102" spans="2:5" x14ac:dyDescent="0.3">
      <c r="B102"/>
      <c r="C102"/>
      <c r="D102"/>
      <c r="E102"/>
    </row>
  </sheetData>
  <sortState xmlns:xlrd2="http://schemas.microsoft.com/office/spreadsheetml/2017/richdata2" ref="H6:I83">
    <sortCondition descending="1" ref="I6:I83"/>
  </sortState>
  <mergeCells count="4">
    <mergeCell ref="B2:E2"/>
    <mergeCell ref="B85:E85"/>
    <mergeCell ref="B86:C86"/>
    <mergeCell ref="B87:D87"/>
  </mergeCells>
  <hyperlinks>
    <hyperlink ref="C1" location="Índice!A1" display="[índice Ç]" xr:uid="{00000000-0004-0000-0500-000000000000}"/>
    <hyperlink ref="B87" r:id="rId1" display="http://www.observatorioemigracao.pt/np4/8218" xr:uid="{E5CEFB98-9AE4-4499-9208-019F8A95592C}"/>
    <hyperlink ref="B87:C87" r:id="rId2" display="ttp://www.observatorioemigracao.pt/np4/8218" xr:uid="{F1B83C46-7AEF-4F14-869F-B25A24EA87B0}"/>
    <hyperlink ref="B87:D87" r:id="rId3" display="http://www.observatorioemigracao.pt/np4/9387" xr:uid="{4B75056C-0728-4894-81FE-D0B900762FE5}"/>
  </hyperlinks>
  <pageMargins left="0.7" right="0.7" top="0.75" bottom="0.75" header="0.3" footer="0.3"/>
  <pageSetup orientation="portrait" r:id="rId4"/>
  <ignoredErrors>
    <ignoredError sqref="E36:E37" evalError="1"/>
  </ignoredErrors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5"/>
  <sheetViews>
    <sheetView showGridLines="0" workbookViewId="0">
      <selection activeCell="B3" sqref="B3"/>
    </sheetView>
  </sheetViews>
  <sheetFormatPr defaultRowHeight="14.4" x14ac:dyDescent="0.3"/>
  <cols>
    <col min="1" max="1" width="12.6640625" customWidth="1"/>
    <col min="2" max="6" width="18.6640625" customWidth="1"/>
  </cols>
  <sheetData>
    <row r="1" spans="1:6" ht="30" customHeight="1" x14ac:dyDescent="0.3">
      <c r="A1" s="10" t="s">
        <v>64</v>
      </c>
      <c r="B1" s="46"/>
      <c r="C1" s="13" t="s">
        <v>114</v>
      </c>
      <c r="D1" s="48"/>
      <c r="E1" s="48"/>
      <c r="F1" s="13"/>
    </row>
    <row r="2" spans="1:6" ht="30" customHeight="1" x14ac:dyDescent="0.3">
      <c r="A2" s="49"/>
      <c r="B2" s="225" t="s">
        <v>163</v>
      </c>
      <c r="C2" s="226"/>
      <c r="D2" s="226"/>
      <c r="E2" s="226"/>
      <c r="F2" s="226"/>
    </row>
    <row r="3" spans="1:6" x14ac:dyDescent="0.3">
      <c r="A3" s="48"/>
      <c r="B3" s="48"/>
      <c r="C3" s="48"/>
      <c r="D3" s="48"/>
      <c r="E3" s="48"/>
      <c r="F3" s="48"/>
    </row>
    <row r="4" spans="1:6" x14ac:dyDescent="0.3">
      <c r="A4" s="48"/>
      <c r="B4" s="48"/>
      <c r="C4" s="48"/>
      <c r="D4" s="48"/>
      <c r="E4" s="48"/>
      <c r="F4" s="48"/>
    </row>
    <row r="5" spans="1:6" x14ac:dyDescent="0.3">
      <c r="A5" s="48"/>
      <c r="B5" s="48"/>
      <c r="C5" s="48"/>
      <c r="D5" s="48"/>
      <c r="E5" s="48"/>
      <c r="F5" s="48"/>
    </row>
    <row r="6" spans="1:6" x14ac:dyDescent="0.3">
      <c r="A6" s="48"/>
      <c r="B6" s="48"/>
      <c r="C6" s="48"/>
      <c r="D6" s="48"/>
      <c r="E6" s="48"/>
      <c r="F6" s="48"/>
    </row>
    <row r="7" spans="1:6" x14ac:dyDescent="0.3">
      <c r="A7" s="48"/>
      <c r="B7" s="48"/>
      <c r="C7" s="48"/>
      <c r="D7" s="48"/>
      <c r="E7" s="48"/>
      <c r="F7" s="48"/>
    </row>
    <row r="8" spans="1:6" x14ac:dyDescent="0.3">
      <c r="A8" s="48"/>
      <c r="B8" s="48"/>
      <c r="C8" s="48"/>
      <c r="D8" s="48"/>
      <c r="E8" s="48"/>
      <c r="F8" s="48"/>
    </row>
    <row r="9" spans="1:6" x14ac:dyDescent="0.3">
      <c r="A9" s="48"/>
      <c r="B9" s="48"/>
      <c r="C9" s="48"/>
      <c r="D9" s="48"/>
      <c r="E9" s="48"/>
      <c r="F9" s="48"/>
    </row>
    <row r="10" spans="1:6" x14ac:dyDescent="0.3">
      <c r="A10" s="48"/>
      <c r="B10" s="48"/>
      <c r="C10" s="48"/>
      <c r="D10" s="48"/>
      <c r="E10" s="48"/>
      <c r="F10" s="48"/>
    </row>
    <row r="11" spans="1:6" x14ac:dyDescent="0.3">
      <c r="A11" s="48"/>
      <c r="B11" s="48"/>
      <c r="C11" s="48"/>
      <c r="D11" s="48"/>
      <c r="E11" s="48"/>
      <c r="F11" s="48"/>
    </row>
    <row r="12" spans="1:6" x14ac:dyDescent="0.3">
      <c r="A12" s="48"/>
      <c r="B12" s="48"/>
      <c r="C12" s="48"/>
      <c r="D12" s="48"/>
      <c r="E12" s="48"/>
      <c r="F12" s="48"/>
    </row>
    <row r="13" spans="1:6" x14ac:dyDescent="0.3">
      <c r="A13" s="48"/>
      <c r="B13" s="48"/>
      <c r="C13" s="48"/>
      <c r="D13" s="48"/>
      <c r="E13" s="48"/>
      <c r="F13" s="48"/>
    </row>
    <row r="14" spans="1:6" x14ac:dyDescent="0.3">
      <c r="A14" s="48"/>
      <c r="B14" s="48"/>
      <c r="C14" s="48"/>
      <c r="D14" s="48"/>
      <c r="E14" s="48"/>
      <c r="F14" s="48"/>
    </row>
    <row r="15" spans="1:6" x14ac:dyDescent="0.3">
      <c r="A15" s="48"/>
      <c r="B15" s="48"/>
      <c r="C15" s="48"/>
      <c r="D15" s="48"/>
      <c r="E15" s="48"/>
      <c r="F15" s="48"/>
    </row>
    <row r="16" spans="1:6" x14ac:dyDescent="0.3">
      <c r="A16" s="48"/>
      <c r="B16" s="48"/>
      <c r="C16" s="48"/>
      <c r="D16" s="48"/>
      <c r="E16" s="48"/>
      <c r="F16" s="48"/>
    </row>
    <row r="17" spans="1:6" x14ac:dyDescent="0.3">
      <c r="A17" s="48"/>
      <c r="B17" s="48"/>
      <c r="C17" s="48"/>
      <c r="D17" s="48"/>
      <c r="E17" s="48"/>
      <c r="F17" s="48"/>
    </row>
    <row r="18" spans="1:6" x14ac:dyDescent="0.3">
      <c r="A18" s="48"/>
      <c r="B18" s="48"/>
      <c r="C18" s="48"/>
      <c r="D18" s="48"/>
      <c r="E18" s="48"/>
      <c r="F18" s="48"/>
    </row>
    <row r="19" spans="1:6" x14ac:dyDescent="0.3">
      <c r="A19" s="48"/>
      <c r="B19" s="48"/>
      <c r="C19" s="48"/>
      <c r="D19" s="48"/>
      <c r="E19" s="48"/>
      <c r="F19" s="48"/>
    </row>
    <row r="20" spans="1:6" x14ac:dyDescent="0.3">
      <c r="A20" s="48"/>
      <c r="B20" s="48"/>
      <c r="C20" s="48"/>
      <c r="D20" s="48"/>
      <c r="E20" s="48"/>
      <c r="F20" s="48"/>
    </row>
    <row r="21" spans="1:6" x14ac:dyDescent="0.3">
      <c r="A21" s="48"/>
      <c r="B21" s="48"/>
      <c r="C21" s="48"/>
      <c r="D21" s="48"/>
      <c r="E21" s="48"/>
      <c r="F21" s="48"/>
    </row>
    <row r="22" spans="1:6" x14ac:dyDescent="0.3">
      <c r="A22" s="48"/>
      <c r="B22" s="48"/>
      <c r="C22" s="48"/>
      <c r="D22" s="48"/>
      <c r="E22" s="48"/>
      <c r="F22" s="48"/>
    </row>
    <row r="23" spans="1:6" x14ac:dyDescent="0.3">
      <c r="A23" s="48"/>
      <c r="B23" s="48"/>
      <c r="C23" s="48"/>
      <c r="D23" s="48"/>
      <c r="E23" s="48"/>
      <c r="F23" s="48"/>
    </row>
    <row r="24" spans="1:6" x14ac:dyDescent="0.3">
      <c r="A24" s="48"/>
      <c r="B24" s="48"/>
      <c r="C24" s="48"/>
      <c r="D24" s="48"/>
      <c r="E24" s="48"/>
      <c r="F24" s="48"/>
    </row>
    <row r="25" spans="1:6" x14ac:dyDescent="0.3">
      <c r="A25" s="48"/>
      <c r="B25" s="48"/>
      <c r="C25" s="48"/>
      <c r="D25" s="48"/>
      <c r="E25" s="48"/>
      <c r="F25" s="48"/>
    </row>
    <row r="26" spans="1:6" x14ac:dyDescent="0.3">
      <c r="A26" s="48"/>
      <c r="B26" s="48"/>
      <c r="C26" s="48"/>
      <c r="D26" s="48"/>
      <c r="E26" s="48"/>
      <c r="F26" s="48"/>
    </row>
    <row r="27" spans="1:6" x14ac:dyDescent="0.3">
      <c r="A27" s="48"/>
      <c r="B27" s="48"/>
      <c r="C27" s="48"/>
      <c r="D27" s="48"/>
      <c r="E27" s="48"/>
      <c r="F27" s="48"/>
    </row>
    <row r="28" spans="1:6" x14ac:dyDescent="0.3">
      <c r="A28" s="48"/>
      <c r="B28" s="48"/>
      <c r="C28" s="48"/>
      <c r="D28" s="48"/>
      <c r="E28" s="48"/>
      <c r="F28" s="48"/>
    </row>
    <row r="29" spans="1:6" x14ac:dyDescent="0.3">
      <c r="A29" s="48"/>
      <c r="B29" s="48"/>
      <c r="C29" s="48"/>
      <c r="D29" s="48"/>
      <c r="E29" s="48"/>
      <c r="F29" s="48"/>
    </row>
    <row r="30" spans="1:6" x14ac:dyDescent="0.3">
      <c r="A30" s="48"/>
      <c r="B30" s="48"/>
      <c r="C30" s="48"/>
      <c r="D30" s="48"/>
      <c r="E30" s="48"/>
      <c r="F30" s="48"/>
    </row>
    <row r="31" spans="1:6" x14ac:dyDescent="0.3">
      <c r="A31" s="48"/>
      <c r="B31" s="48"/>
      <c r="C31" s="48"/>
      <c r="D31" s="48"/>
      <c r="E31" s="48"/>
      <c r="F31" s="48"/>
    </row>
    <row r="32" spans="1:6" x14ac:dyDescent="0.3">
      <c r="A32" s="48"/>
      <c r="B32" s="48"/>
      <c r="C32" s="48"/>
      <c r="D32" s="48"/>
      <c r="E32" s="48"/>
      <c r="F32" s="48"/>
    </row>
    <row r="33" spans="1:8" ht="15" customHeight="1" x14ac:dyDescent="0.3">
      <c r="A33" s="8" t="s">
        <v>66</v>
      </c>
      <c r="B33" s="227" t="s">
        <v>87</v>
      </c>
      <c r="C33" s="206"/>
      <c r="D33" s="206"/>
      <c r="E33" s="206"/>
      <c r="F33" s="206"/>
    </row>
    <row r="34" spans="1:8" s="99" customFormat="1" ht="15" customHeight="1" x14ac:dyDescent="0.3">
      <c r="A34" s="20" t="s">
        <v>65</v>
      </c>
      <c r="B34" s="184" t="s">
        <v>158</v>
      </c>
      <c r="C34" s="185"/>
    </row>
    <row r="35" spans="1:8" s="99" customFormat="1" ht="15" customHeight="1" x14ac:dyDescent="0.3">
      <c r="A35" s="97" t="s">
        <v>67</v>
      </c>
      <c r="B35" s="186" t="s">
        <v>157</v>
      </c>
      <c r="C35" s="186"/>
      <c r="D35" s="186"/>
      <c r="E35" s="164"/>
      <c r="F35" s="164"/>
      <c r="G35" s="164"/>
      <c r="H35" s="98"/>
    </row>
  </sheetData>
  <mergeCells count="4">
    <mergeCell ref="B2:F2"/>
    <mergeCell ref="B33:F33"/>
    <mergeCell ref="B34:C34"/>
    <mergeCell ref="B35:D35"/>
  </mergeCells>
  <hyperlinks>
    <hyperlink ref="C1" location="Índice!A1" display="[índice Ç]" xr:uid="{00000000-0004-0000-0600-000000000000}"/>
    <hyperlink ref="B35" r:id="rId1" display="http://www.observatorioemigracao.pt/np4/8218" xr:uid="{E559E23D-CE62-49DE-BFB6-204C9188BB58}"/>
    <hyperlink ref="B35:C35" r:id="rId2" display="ttp://www.observatorioemigracao.pt/np4/8218" xr:uid="{E189B8F5-71ED-47E6-8A3E-135000BA9F6E}"/>
    <hyperlink ref="B35:D35" r:id="rId3" display="http://www.observatorioemigracao.pt/np4/9387" xr:uid="{ADF6DD5E-9E07-4617-98F4-4EB5D2005260}"/>
  </hyperlinks>
  <pageMargins left="0.7" right="0.7" top="0.75" bottom="0.75" header="0.3" footer="0.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7"/>
  <sheetViews>
    <sheetView showGridLines="0" workbookViewId="0">
      <selection activeCell="B2" sqref="B2:F2"/>
    </sheetView>
  </sheetViews>
  <sheetFormatPr defaultRowHeight="14.4" x14ac:dyDescent="0.3"/>
  <cols>
    <col min="1" max="1" width="12.6640625" customWidth="1"/>
    <col min="2" max="6" width="18.6640625" customWidth="1"/>
  </cols>
  <sheetData>
    <row r="1" spans="1:6" ht="30" customHeight="1" x14ac:dyDescent="0.3">
      <c r="A1" s="10" t="s">
        <v>64</v>
      </c>
      <c r="B1" s="46"/>
      <c r="C1" s="13" t="s">
        <v>114</v>
      </c>
      <c r="F1" s="13"/>
    </row>
    <row r="2" spans="1:6" ht="45" customHeight="1" x14ac:dyDescent="0.3">
      <c r="B2" s="225" t="s">
        <v>164</v>
      </c>
      <c r="C2" s="226"/>
      <c r="D2" s="226"/>
      <c r="E2" s="226"/>
      <c r="F2" s="226"/>
    </row>
    <row r="3" spans="1:6" s="56" customFormat="1" ht="15" customHeight="1" x14ac:dyDescent="0.2"/>
    <row r="4" spans="1:6" s="56" customFormat="1" ht="15" customHeight="1" x14ac:dyDescent="0.2"/>
    <row r="5" spans="1:6" s="56" customFormat="1" ht="15" customHeight="1" x14ac:dyDescent="0.2"/>
    <row r="6" spans="1:6" s="56" customFormat="1" ht="15" customHeight="1" x14ac:dyDescent="0.2"/>
    <row r="7" spans="1:6" s="56" customFormat="1" ht="15" customHeight="1" x14ac:dyDescent="0.2"/>
    <row r="8" spans="1:6" s="56" customFormat="1" ht="15" customHeight="1" x14ac:dyDescent="0.2"/>
    <row r="9" spans="1:6" s="56" customFormat="1" ht="15" customHeight="1" x14ac:dyDescent="0.2"/>
    <row r="10" spans="1:6" s="56" customFormat="1" ht="15" customHeight="1" x14ac:dyDescent="0.2"/>
    <row r="11" spans="1:6" s="56" customFormat="1" ht="15" customHeight="1" x14ac:dyDescent="0.2"/>
    <row r="12" spans="1:6" s="56" customFormat="1" ht="15" customHeight="1" x14ac:dyDescent="0.2"/>
    <row r="13" spans="1:6" s="56" customFormat="1" ht="15" customHeight="1" x14ac:dyDescent="0.2"/>
    <row r="14" spans="1:6" s="56" customFormat="1" ht="15" customHeight="1" x14ac:dyDescent="0.2"/>
    <row r="15" spans="1:6" s="56" customFormat="1" ht="15" customHeight="1" x14ac:dyDescent="0.2"/>
    <row r="16" spans="1:6" s="56" customFormat="1" ht="15" customHeight="1" x14ac:dyDescent="0.2"/>
    <row r="17" s="56" customFormat="1" ht="15" customHeight="1" x14ac:dyDescent="0.2"/>
    <row r="18" s="56" customFormat="1" ht="15" customHeight="1" x14ac:dyDescent="0.2"/>
    <row r="19" s="56" customFormat="1" ht="15" customHeight="1" x14ac:dyDescent="0.2"/>
    <row r="20" s="56" customFormat="1" ht="15" customHeight="1" x14ac:dyDescent="0.2"/>
    <row r="21" s="56" customFormat="1" ht="15" customHeight="1" x14ac:dyDescent="0.2"/>
    <row r="22" s="56" customFormat="1" ht="15" customHeight="1" x14ac:dyDescent="0.2"/>
    <row r="23" s="56" customFormat="1" ht="15" customHeight="1" x14ac:dyDescent="0.2"/>
    <row r="24" s="56" customFormat="1" ht="15" customHeight="1" x14ac:dyDescent="0.2"/>
    <row r="25" s="56" customFormat="1" ht="15" customHeight="1" x14ac:dyDescent="0.2"/>
    <row r="26" s="56" customFormat="1" ht="15" customHeight="1" x14ac:dyDescent="0.2"/>
    <row r="27" s="56" customFormat="1" ht="15" customHeight="1" x14ac:dyDescent="0.2"/>
    <row r="28" s="56" customFormat="1" ht="15" customHeight="1" x14ac:dyDescent="0.2"/>
    <row r="29" s="56" customFormat="1" ht="15" customHeight="1" x14ac:dyDescent="0.2"/>
    <row r="30" s="56" customFormat="1" ht="15" customHeight="1" x14ac:dyDescent="0.2"/>
    <row r="31" s="56" customFormat="1" ht="15" customHeight="1" x14ac:dyDescent="0.2"/>
    <row r="32" s="56" customFormat="1" ht="15" customHeight="1" x14ac:dyDescent="0.2"/>
    <row r="33" spans="1:8" s="56" customFormat="1" ht="30" customHeight="1" x14ac:dyDescent="0.3">
      <c r="A33" s="8" t="s">
        <v>66</v>
      </c>
      <c r="B33" s="228" t="s">
        <v>88</v>
      </c>
      <c r="C33" s="208"/>
      <c r="D33" s="208"/>
      <c r="E33" s="208"/>
      <c r="F33" s="208"/>
    </row>
    <row r="34" spans="1:8" s="99" customFormat="1" ht="15" customHeight="1" x14ac:dyDescent="0.3">
      <c r="A34" s="20" t="s">
        <v>65</v>
      </c>
      <c r="B34" s="184" t="s">
        <v>158</v>
      </c>
      <c r="C34" s="185"/>
    </row>
    <row r="35" spans="1:8" s="99" customFormat="1" ht="15" customHeight="1" x14ac:dyDescent="0.3">
      <c r="A35" s="97" t="s">
        <v>67</v>
      </c>
      <c r="B35" s="186" t="s">
        <v>157</v>
      </c>
      <c r="C35" s="186"/>
      <c r="D35" s="186"/>
      <c r="E35" s="164"/>
      <c r="F35" s="164"/>
      <c r="G35" s="164"/>
      <c r="H35" s="98"/>
    </row>
    <row r="36" spans="1:8" s="56" customFormat="1" ht="15" customHeight="1" x14ac:dyDescent="0.2"/>
    <row r="37" spans="1:8" s="56" customFormat="1" ht="15" customHeight="1" x14ac:dyDescent="0.2"/>
  </sheetData>
  <mergeCells count="4">
    <mergeCell ref="B2:F2"/>
    <mergeCell ref="B33:F33"/>
    <mergeCell ref="B34:C34"/>
    <mergeCell ref="B35:D35"/>
  </mergeCells>
  <hyperlinks>
    <hyperlink ref="C1" location="Índice!A1" display="[índice Ç]" xr:uid="{00000000-0004-0000-0700-000000000000}"/>
    <hyperlink ref="B35" r:id="rId1" display="http://www.observatorioemigracao.pt/np4/8218" xr:uid="{DC72AF16-CB11-4D25-92F2-33D630C5AB02}"/>
    <hyperlink ref="B35:C35" r:id="rId2" display="ttp://www.observatorioemigracao.pt/np4/8218" xr:uid="{C6EB1020-9E46-4F24-985A-B4AA4FCBF94E}"/>
    <hyperlink ref="B35:D35" r:id="rId3" display="http://www.observatorioemigracao.pt/np4/9387" xr:uid="{76F64A23-A57F-4D78-9C8E-256802087A68}"/>
  </hyperlinks>
  <pageMargins left="0.7" right="0.7" top="0.75" bottom="0.75" header="0.3" footer="0.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3"/>
  <sheetViews>
    <sheetView showGridLines="0" workbookViewId="0">
      <selection activeCell="B2" sqref="B2:F2"/>
    </sheetView>
  </sheetViews>
  <sheetFormatPr defaultRowHeight="14.4" x14ac:dyDescent="0.3"/>
  <cols>
    <col min="1" max="1" width="12.6640625" customWidth="1"/>
    <col min="2" max="6" width="18.6640625" customWidth="1"/>
  </cols>
  <sheetData>
    <row r="1" spans="1:7" ht="30" customHeight="1" x14ac:dyDescent="0.3">
      <c r="A1" s="10" t="s">
        <v>64</v>
      </c>
      <c r="B1" s="11"/>
      <c r="C1" s="13" t="s">
        <v>114</v>
      </c>
      <c r="D1" s="48"/>
      <c r="E1" s="48"/>
      <c r="F1" s="13"/>
      <c r="G1" s="50"/>
    </row>
    <row r="2" spans="1:7" ht="45" customHeight="1" x14ac:dyDescent="0.3">
      <c r="A2" s="49"/>
      <c r="B2" s="225" t="s">
        <v>165</v>
      </c>
      <c r="C2" s="226"/>
      <c r="D2" s="226"/>
      <c r="E2" s="226"/>
      <c r="F2" s="226"/>
      <c r="G2" s="51"/>
    </row>
    <row r="3" spans="1:7" ht="15" customHeight="1" x14ac:dyDescent="0.3">
      <c r="A3" s="52"/>
      <c r="B3" s="53"/>
      <c r="C3" s="54"/>
      <c r="D3" s="54"/>
      <c r="E3" s="54"/>
      <c r="F3" s="54"/>
      <c r="G3" s="51"/>
    </row>
    <row r="4" spans="1:7" ht="15" customHeight="1" x14ac:dyDescent="0.3">
      <c r="A4" s="52"/>
      <c r="B4" s="53"/>
      <c r="C4" s="54"/>
      <c r="D4" s="54"/>
      <c r="E4" s="54"/>
      <c r="F4" s="54"/>
      <c r="G4" s="51"/>
    </row>
    <row r="5" spans="1:7" ht="15" customHeight="1" x14ac:dyDescent="0.3">
      <c r="A5" s="52"/>
      <c r="B5" s="53"/>
      <c r="C5" s="54"/>
      <c r="D5" s="54"/>
      <c r="E5" s="54"/>
      <c r="F5" s="54"/>
      <c r="G5" s="51"/>
    </row>
    <row r="6" spans="1:7" ht="15" customHeight="1" x14ac:dyDescent="0.3">
      <c r="A6" s="52"/>
      <c r="B6" s="53"/>
      <c r="C6" s="54"/>
      <c r="D6" s="54"/>
      <c r="E6" s="54"/>
      <c r="F6" s="54"/>
      <c r="G6" s="51"/>
    </row>
    <row r="7" spans="1:7" ht="15" customHeight="1" x14ac:dyDescent="0.3">
      <c r="A7" s="52"/>
      <c r="B7" s="53"/>
      <c r="C7" s="54"/>
      <c r="D7" s="54"/>
      <c r="E7" s="54"/>
      <c r="F7" s="54"/>
      <c r="G7" s="51"/>
    </row>
    <row r="8" spans="1:7" ht="15" customHeight="1" x14ac:dyDescent="0.3">
      <c r="A8" s="52"/>
      <c r="B8" s="53"/>
      <c r="C8" s="54"/>
      <c r="D8" s="54"/>
      <c r="E8" s="54"/>
      <c r="F8" s="54"/>
      <c r="G8" s="51"/>
    </row>
    <row r="9" spans="1:7" ht="15" customHeight="1" x14ac:dyDescent="0.3">
      <c r="A9" s="52"/>
      <c r="B9" s="53"/>
      <c r="C9" s="54"/>
      <c r="D9" s="54"/>
      <c r="E9" s="54"/>
      <c r="F9" s="54"/>
      <c r="G9" s="51"/>
    </row>
    <row r="10" spans="1:7" ht="15" customHeight="1" x14ac:dyDescent="0.3">
      <c r="A10" s="52"/>
      <c r="B10" s="53"/>
      <c r="C10" s="54"/>
      <c r="D10" s="54"/>
      <c r="E10" s="54"/>
      <c r="F10" s="54"/>
      <c r="G10" s="51"/>
    </row>
    <row r="11" spans="1:7" ht="15" customHeight="1" x14ac:dyDescent="0.3">
      <c r="A11" s="52"/>
      <c r="B11" s="53"/>
      <c r="C11" s="54"/>
      <c r="D11" s="54"/>
      <c r="E11" s="54"/>
      <c r="F11" s="54"/>
      <c r="G11" s="51"/>
    </row>
    <row r="12" spans="1:7" ht="15" customHeight="1" x14ac:dyDescent="0.3">
      <c r="A12" s="52"/>
      <c r="B12" s="53"/>
      <c r="C12" s="54"/>
      <c r="D12" s="54"/>
      <c r="E12" s="54"/>
      <c r="F12" s="54"/>
      <c r="G12" s="51"/>
    </row>
    <row r="13" spans="1:7" ht="15" customHeight="1" x14ac:dyDescent="0.3">
      <c r="A13" s="52"/>
      <c r="B13" s="53"/>
      <c r="C13" s="54"/>
      <c r="D13" s="54"/>
      <c r="E13" s="54"/>
      <c r="F13" s="54"/>
      <c r="G13" s="51"/>
    </row>
    <row r="14" spans="1:7" ht="15" customHeight="1" x14ac:dyDescent="0.3">
      <c r="A14" s="48"/>
      <c r="B14" s="48"/>
      <c r="C14" s="48"/>
      <c r="D14" s="48"/>
      <c r="E14" s="48"/>
      <c r="F14" s="48"/>
      <c r="G14" s="48"/>
    </row>
    <row r="15" spans="1:7" ht="15" customHeight="1" x14ac:dyDescent="0.3">
      <c r="A15" s="48"/>
      <c r="B15" s="48"/>
      <c r="C15" s="48"/>
      <c r="D15" s="48"/>
      <c r="E15" s="48"/>
      <c r="F15" s="48"/>
      <c r="G15" s="48"/>
    </row>
    <row r="16" spans="1:7" ht="15" customHeight="1" x14ac:dyDescent="0.3">
      <c r="A16" s="48"/>
      <c r="B16" s="48"/>
      <c r="C16" s="48"/>
      <c r="D16" s="48"/>
      <c r="E16" s="48"/>
      <c r="F16" s="48"/>
      <c r="G16" s="48"/>
    </row>
    <row r="17" spans="1:7" ht="15" customHeight="1" x14ac:dyDescent="0.3">
      <c r="A17" s="48"/>
      <c r="B17" s="48"/>
      <c r="C17" s="48"/>
      <c r="D17" s="48"/>
      <c r="E17" s="48"/>
      <c r="F17" s="48"/>
      <c r="G17" s="48"/>
    </row>
    <row r="18" spans="1:7" ht="15" customHeight="1" x14ac:dyDescent="0.3">
      <c r="A18" s="48"/>
      <c r="B18" s="48"/>
      <c r="C18" s="48"/>
      <c r="D18" s="48"/>
      <c r="E18" s="48"/>
      <c r="F18" s="48"/>
      <c r="G18" s="48"/>
    </row>
    <row r="19" spans="1:7" ht="15" customHeight="1" x14ac:dyDescent="0.3">
      <c r="A19" s="48"/>
      <c r="B19" s="48"/>
      <c r="C19" s="48"/>
      <c r="D19" s="48"/>
      <c r="E19" s="48"/>
      <c r="F19" s="48"/>
      <c r="G19" s="48"/>
    </row>
    <row r="20" spans="1:7" ht="15" customHeight="1" x14ac:dyDescent="0.3">
      <c r="A20" s="48"/>
      <c r="B20" s="48"/>
      <c r="C20" s="48"/>
      <c r="D20" s="48"/>
      <c r="E20" s="48"/>
      <c r="F20" s="48"/>
      <c r="G20" s="48"/>
    </row>
    <row r="21" spans="1:7" ht="15" customHeight="1" x14ac:dyDescent="0.3">
      <c r="A21" s="48"/>
      <c r="B21" s="48"/>
      <c r="C21" s="48"/>
      <c r="D21" s="48"/>
      <c r="E21" s="48"/>
      <c r="F21" s="48"/>
      <c r="G21" s="48"/>
    </row>
    <row r="22" spans="1:7" ht="15" customHeight="1" x14ac:dyDescent="0.3">
      <c r="A22" s="48"/>
      <c r="B22" s="48"/>
      <c r="C22" s="48"/>
      <c r="D22" s="48"/>
      <c r="E22" s="48"/>
      <c r="F22" s="48"/>
      <c r="G22" s="48"/>
    </row>
    <row r="23" spans="1:7" ht="15" customHeight="1" x14ac:dyDescent="0.3">
      <c r="A23" s="48"/>
      <c r="B23" s="48"/>
      <c r="C23" s="48"/>
      <c r="D23" s="48"/>
      <c r="E23" s="48"/>
      <c r="F23" s="48"/>
      <c r="G23" s="48"/>
    </row>
    <row r="24" spans="1:7" ht="15" customHeight="1" x14ac:dyDescent="0.3">
      <c r="A24" s="48"/>
      <c r="B24" s="48"/>
      <c r="C24" s="48"/>
      <c r="D24" s="48"/>
      <c r="E24" s="48"/>
      <c r="F24" s="48"/>
      <c r="G24" s="48"/>
    </row>
    <row r="25" spans="1:7" ht="15" customHeight="1" x14ac:dyDescent="0.3">
      <c r="A25" s="48"/>
      <c r="B25" s="48"/>
      <c r="C25" s="48"/>
      <c r="D25" s="48"/>
      <c r="E25" s="48"/>
      <c r="F25" s="48"/>
      <c r="G25" s="48"/>
    </row>
    <row r="26" spans="1:7" ht="15" customHeight="1" x14ac:dyDescent="0.3">
      <c r="A26" s="48"/>
      <c r="B26" s="48"/>
      <c r="C26" s="48"/>
      <c r="D26" s="48"/>
      <c r="E26" s="48"/>
      <c r="F26" s="48"/>
      <c r="G26" s="48"/>
    </row>
    <row r="27" spans="1:7" ht="15" customHeight="1" x14ac:dyDescent="0.3">
      <c r="A27" s="48"/>
      <c r="B27" s="48"/>
      <c r="C27" s="48"/>
      <c r="D27" s="48"/>
      <c r="E27" s="48"/>
      <c r="F27" s="48"/>
      <c r="G27" s="48"/>
    </row>
    <row r="28" spans="1:7" ht="15" customHeight="1" x14ac:dyDescent="0.3">
      <c r="A28" s="48"/>
      <c r="B28" s="48"/>
      <c r="C28" s="48"/>
      <c r="D28" s="48"/>
      <c r="E28" s="48"/>
      <c r="F28" s="48"/>
      <c r="G28" s="48"/>
    </row>
    <row r="29" spans="1:7" ht="15" customHeight="1" x14ac:dyDescent="0.3">
      <c r="A29" s="48"/>
      <c r="B29" s="48"/>
      <c r="C29" s="48"/>
      <c r="D29" s="48"/>
      <c r="E29" s="48"/>
      <c r="F29" s="48"/>
      <c r="G29" s="48"/>
    </row>
    <row r="30" spans="1:7" ht="15" customHeight="1" x14ac:dyDescent="0.3">
      <c r="A30" s="48"/>
      <c r="B30" s="48"/>
      <c r="C30" s="48"/>
      <c r="D30" s="48"/>
      <c r="E30" s="48"/>
      <c r="F30" s="48"/>
      <c r="G30" s="48"/>
    </row>
    <row r="31" spans="1:7" ht="15" customHeight="1" x14ac:dyDescent="0.3">
      <c r="A31" s="48"/>
      <c r="B31" s="48"/>
      <c r="C31" s="48"/>
      <c r="D31" s="48"/>
      <c r="E31" s="48"/>
      <c r="F31" s="48"/>
      <c r="G31" s="48"/>
    </row>
    <row r="32" spans="1:7" ht="15" customHeight="1" x14ac:dyDescent="0.3">
      <c r="A32" s="48"/>
      <c r="B32" s="48"/>
      <c r="C32" s="48"/>
      <c r="D32" s="48"/>
      <c r="E32" s="48"/>
      <c r="F32" s="48"/>
      <c r="G32" s="48"/>
    </row>
    <row r="33" spans="1:8" ht="15" customHeight="1" x14ac:dyDescent="0.3">
      <c r="A33" s="8" t="s">
        <v>66</v>
      </c>
      <c r="B33" s="227" t="s">
        <v>87</v>
      </c>
      <c r="C33" s="206"/>
      <c r="D33" s="206"/>
      <c r="E33" s="206"/>
      <c r="F33" s="206"/>
      <c r="G33" s="50"/>
    </row>
    <row r="34" spans="1:8" s="99" customFormat="1" ht="15" customHeight="1" x14ac:dyDescent="0.3">
      <c r="A34" s="20" t="s">
        <v>65</v>
      </c>
      <c r="B34" s="184" t="s">
        <v>158</v>
      </c>
      <c r="C34" s="185"/>
    </row>
    <row r="35" spans="1:8" s="99" customFormat="1" ht="15" customHeight="1" x14ac:dyDescent="0.3">
      <c r="A35" s="97" t="s">
        <v>67</v>
      </c>
      <c r="B35" s="186" t="s">
        <v>157</v>
      </c>
      <c r="C35" s="186"/>
      <c r="D35" s="186"/>
      <c r="E35" s="164"/>
      <c r="F35" s="164"/>
      <c r="G35" s="164"/>
      <c r="H35" s="98"/>
    </row>
    <row r="36" spans="1:8" x14ac:dyDescent="0.3">
      <c r="A36" s="48"/>
      <c r="B36" s="48"/>
      <c r="C36" s="48"/>
      <c r="D36" s="48"/>
      <c r="E36" s="48"/>
      <c r="F36" s="48"/>
      <c r="G36" s="48"/>
    </row>
    <row r="50" spans="2:3" x14ac:dyDescent="0.3">
      <c r="B50" s="56" t="s">
        <v>5</v>
      </c>
      <c r="C50" s="59">
        <v>2110.7142857142858</v>
      </c>
    </row>
    <row r="51" spans="2:3" x14ac:dyDescent="0.3">
      <c r="B51" s="56" t="s">
        <v>53</v>
      </c>
      <c r="C51" s="59">
        <v>188.04433520382139</v>
      </c>
    </row>
    <row r="52" spans="2:3" x14ac:dyDescent="0.3">
      <c r="B52" s="56" t="s">
        <v>33</v>
      </c>
      <c r="C52" s="59">
        <v>186.64864864864865</v>
      </c>
    </row>
    <row r="53" spans="2:3" x14ac:dyDescent="0.3">
      <c r="B53" s="56" t="s">
        <v>12</v>
      </c>
      <c r="C53" s="59">
        <v>127.19970792259949</v>
      </c>
    </row>
    <row r="54" spans="2:3" x14ac:dyDescent="0.3">
      <c r="B54" s="56" t="s">
        <v>25</v>
      </c>
      <c r="C54" s="87">
        <v>75.420141116100069</v>
      </c>
    </row>
    <row r="55" spans="2:3" x14ac:dyDescent="0.3">
      <c r="B55" s="56" t="s">
        <v>59</v>
      </c>
      <c r="C55" s="59">
        <v>68.765791104543069</v>
      </c>
    </row>
    <row r="56" spans="2:3" x14ac:dyDescent="0.3">
      <c r="B56" s="56" t="s">
        <v>29</v>
      </c>
      <c r="C56" s="59">
        <v>15.860157520760197</v>
      </c>
    </row>
    <row r="57" spans="2:3" x14ac:dyDescent="0.3">
      <c r="B57" s="56" t="s">
        <v>3</v>
      </c>
      <c r="C57" s="59">
        <v>4.2369175453087706</v>
      </c>
    </row>
    <row r="58" spans="2:3" x14ac:dyDescent="0.3">
      <c r="B58" s="56" t="s">
        <v>42</v>
      </c>
      <c r="C58" s="59">
        <v>-13.670304422745545</v>
      </c>
    </row>
    <row r="59" spans="2:3" x14ac:dyDescent="0.3">
      <c r="B59" s="56" t="s">
        <v>26</v>
      </c>
      <c r="C59" s="59">
        <v>-33.303799167673503</v>
      </c>
    </row>
    <row r="63" spans="2:3" x14ac:dyDescent="0.3">
      <c r="B63" s="56"/>
      <c r="C63" s="59"/>
    </row>
    <row r="73" spans="2:3" x14ac:dyDescent="0.3">
      <c r="B73" s="56"/>
      <c r="C73" s="59"/>
    </row>
  </sheetData>
  <sortState xmlns:xlrd2="http://schemas.microsoft.com/office/spreadsheetml/2017/richdata2" ref="B50:C59">
    <sortCondition descending="1" ref="C50:C59"/>
  </sortState>
  <mergeCells count="4">
    <mergeCell ref="B2:F2"/>
    <mergeCell ref="B33:F33"/>
    <mergeCell ref="B34:C34"/>
    <mergeCell ref="B35:D35"/>
  </mergeCells>
  <hyperlinks>
    <hyperlink ref="C1" location="Índice!A1" display="[índice Ç]" xr:uid="{00000000-0004-0000-0800-000000000000}"/>
    <hyperlink ref="B35" r:id="rId1" display="http://www.observatorioemigracao.pt/np4/8218" xr:uid="{4B4C8CFF-F521-4B13-812A-6BBDC5336EC5}"/>
    <hyperlink ref="B35:C35" r:id="rId2" display="ttp://www.observatorioemigracao.pt/np4/8218" xr:uid="{2669809B-1B5D-4441-B6C9-D1F4E1E80F00}"/>
    <hyperlink ref="B35:D35" r:id="rId3" display="http://www.observatorioemigracao.pt/np4/9387" xr:uid="{9AD9507F-09F6-4A42-B01B-1A65D2135C60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12</vt:i4>
      </vt:variant>
    </vt:vector>
  </HeadingPairs>
  <TitlesOfParts>
    <vt:vector size="12" baseType="lpstr">
      <vt:lpstr>Índice</vt:lpstr>
      <vt:lpstr>Quadro 4.1</vt:lpstr>
      <vt:lpstr>Quadro 4.2</vt:lpstr>
      <vt:lpstr>Quadro 4.3</vt:lpstr>
      <vt:lpstr>Quadro 4.4</vt:lpstr>
      <vt:lpstr>Quadro 4.5</vt:lpstr>
      <vt:lpstr>Gráfico 4.1</vt:lpstr>
      <vt:lpstr>Gráfico 4.2</vt:lpstr>
      <vt:lpstr>Gráfico 4.3</vt:lpstr>
      <vt:lpstr>Gráfico 4.4</vt:lpstr>
      <vt:lpstr>Gráfico 4.5</vt:lpstr>
      <vt:lpstr>Gráfico 4.6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Inês Vidigal</dc:creator>
  <cp:lastModifiedBy>Inês Vidigal</cp:lastModifiedBy>
  <dcterms:created xsi:type="dcterms:W3CDTF">2015-06-08T09:59:44Z</dcterms:created>
  <dcterms:modified xsi:type="dcterms:W3CDTF">2026-03-30T15:37:12Z</dcterms:modified>
</cp:coreProperties>
</file>